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2300" tabRatio="304"/>
  </bookViews>
  <sheets>
    <sheet name="Header" sheetId="2" r:id="rId1"/>
    <sheet name="GroundData" sheetId="1" r:id="rId2"/>
    <sheet name="Summary" sheetId="5" r:id="rId3"/>
  </sheets>
  <definedNames>
    <definedName name="_xlnm._FilterDatabase" localSheetId="1" hidden="1">GroundData!$J$2:$J$151</definedName>
  </definedNames>
  <calcPr calcId="145621"/>
</workbook>
</file>

<file path=xl/calcChain.xml><?xml version="1.0" encoding="utf-8"?>
<calcChain xmlns="http://schemas.openxmlformats.org/spreadsheetml/2006/main">
  <c r="L42" i="1" l="1"/>
  <c r="M42" i="1"/>
  <c r="AD4" i="1" l="1"/>
  <c r="AE4" i="1" s="1"/>
  <c r="AD6" i="1"/>
  <c r="AE6" i="1" s="1"/>
  <c r="AD7" i="1"/>
  <c r="AE7" i="1" s="1"/>
  <c r="AD9" i="1"/>
  <c r="AE9" i="1" s="1"/>
  <c r="AD10" i="1"/>
  <c r="AE10" i="1" s="1"/>
  <c r="AD13" i="1"/>
  <c r="AE13" i="1" s="1"/>
  <c r="AD15" i="1"/>
  <c r="AE15" i="1" s="1"/>
  <c r="AD16" i="1"/>
  <c r="AE16" i="1" s="1"/>
  <c r="AD18" i="1"/>
  <c r="AE18" i="1" s="1"/>
  <c r="AD19" i="1"/>
  <c r="AE19" i="1" s="1"/>
  <c r="AD21" i="1"/>
  <c r="AE21" i="1" s="1"/>
  <c r="AD22" i="1"/>
  <c r="AE22" i="1" s="1"/>
  <c r="AD24" i="1"/>
  <c r="AE24" i="1" s="1"/>
  <c r="AD25" i="1"/>
  <c r="AE25" i="1" s="1"/>
  <c r="AD27" i="1"/>
  <c r="AE27" i="1" s="1"/>
  <c r="AD28" i="1"/>
  <c r="AE28" i="1" s="1"/>
  <c r="AD30" i="1"/>
  <c r="AE30" i="1" s="1"/>
  <c r="AD31" i="1"/>
  <c r="AE31" i="1" s="1"/>
  <c r="AD33" i="1"/>
  <c r="AE33" i="1" s="1"/>
  <c r="AD34" i="1"/>
  <c r="AE34" i="1" s="1"/>
  <c r="AD36" i="1"/>
  <c r="AE36" i="1" s="1"/>
  <c r="AD37" i="1"/>
  <c r="AE37" i="1" s="1"/>
  <c r="AD39" i="1"/>
  <c r="AE39" i="1" s="1"/>
  <c r="AD40" i="1"/>
  <c r="AE40" i="1" s="1"/>
  <c r="AD41" i="1"/>
  <c r="AE41" i="1" s="1"/>
  <c r="AD43" i="1"/>
  <c r="AE43" i="1" s="1"/>
  <c r="AD44" i="1"/>
  <c r="AE44" i="1" s="1"/>
  <c r="AD46" i="1"/>
  <c r="AE46" i="1" s="1"/>
  <c r="AD47" i="1"/>
  <c r="AE47" i="1" s="1"/>
  <c r="AD49" i="1"/>
  <c r="AE49" i="1" s="1"/>
  <c r="AD50" i="1"/>
  <c r="AE50" i="1" s="1"/>
  <c r="AD52" i="1"/>
  <c r="AE52" i="1" s="1"/>
  <c r="AD53" i="1"/>
  <c r="AE53" i="1" s="1"/>
  <c r="AD55" i="1"/>
  <c r="AE55" i="1" s="1"/>
  <c r="AD58" i="1"/>
  <c r="AE58" i="1" s="1"/>
  <c r="AD61" i="1"/>
  <c r="AE61" i="1" s="1"/>
  <c r="AD62" i="1"/>
  <c r="AE62" i="1" s="1"/>
  <c r="AD64" i="1"/>
  <c r="AE64" i="1" s="1"/>
  <c r="AD65" i="1"/>
  <c r="AE65" i="1" s="1"/>
  <c r="AD67" i="1"/>
  <c r="AE67" i="1" s="1"/>
  <c r="AD68" i="1"/>
  <c r="AE68" i="1" s="1"/>
  <c r="AD70" i="1"/>
  <c r="AE70" i="1" s="1"/>
  <c r="AD71" i="1"/>
  <c r="AE71" i="1" s="1"/>
  <c r="AD73" i="1"/>
  <c r="AE73" i="1" s="1"/>
  <c r="AD74" i="1"/>
  <c r="AE74" i="1" s="1"/>
  <c r="AD76" i="1"/>
  <c r="AE76" i="1" s="1"/>
  <c r="AD77" i="1"/>
  <c r="AE77" i="1" s="1"/>
  <c r="AD79" i="1"/>
  <c r="AE79" i="1" s="1"/>
  <c r="AD80" i="1"/>
  <c r="AE80" i="1" s="1"/>
  <c r="AD82" i="1"/>
  <c r="AE82" i="1" s="1"/>
  <c r="AD83" i="1"/>
  <c r="AE83" i="1" s="1"/>
  <c r="AD85" i="1"/>
  <c r="AE85" i="1" s="1"/>
  <c r="AD86" i="1"/>
  <c r="AE86" i="1" s="1"/>
  <c r="AD88" i="1"/>
  <c r="AE88" i="1" s="1"/>
  <c r="AD89" i="1"/>
  <c r="AE89" i="1" s="1"/>
  <c r="AD91" i="1"/>
  <c r="AE91" i="1" s="1"/>
  <c r="AD92" i="1"/>
  <c r="AE92" i="1" s="1"/>
  <c r="AD94" i="1"/>
  <c r="AE94" i="1" s="1"/>
  <c r="AD95" i="1"/>
  <c r="AE95" i="1" s="1"/>
  <c r="AD97" i="1"/>
  <c r="AE97" i="1" s="1"/>
  <c r="AD98" i="1"/>
  <c r="AE98" i="1" s="1"/>
  <c r="AD100" i="1"/>
  <c r="AE100" i="1" s="1"/>
  <c r="AD101" i="1"/>
  <c r="AE101" i="1" s="1"/>
  <c r="AD103" i="1"/>
  <c r="AE103" i="1" s="1"/>
  <c r="AD104" i="1"/>
  <c r="AE104" i="1" s="1"/>
  <c r="AD106" i="1"/>
  <c r="AE106" i="1" s="1"/>
  <c r="AD107" i="1"/>
  <c r="AE107" i="1" s="1"/>
  <c r="AD109" i="1"/>
  <c r="AE109" i="1" s="1"/>
  <c r="AD110" i="1"/>
  <c r="AE110" i="1" s="1"/>
  <c r="AD112" i="1"/>
  <c r="AE112" i="1" s="1"/>
  <c r="AD113" i="1"/>
  <c r="AE113" i="1" s="1"/>
  <c r="AD115" i="1"/>
  <c r="AE115" i="1" s="1"/>
  <c r="AD116" i="1"/>
  <c r="AE116" i="1" s="1"/>
  <c r="AD118" i="1"/>
  <c r="AE118" i="1" s="1"/>
  <c r="AD119" i="1"/>
  <c r="AE119" i="1" s="1"/>
  <c r="AD121" i="1"/>
  <c r="AE121" i="1" s="1"/>
  <c r="AD122" i="1"/>
  <c r="AE122" i="1" s="1"/>
  <c r="AD124" i="1"/>
  <c r="AE124" i="1" s="1"/>
  <c r="AD125" i="1"/>
  <c r="AE125" i="1" s="1"/>
  <c r="AD127" i="1"/>
  <c r="AE127" i="1" s="1"/>
  <c r="AD130" i="1"/>
  <c r="AE130" i="1" s="1"/>
  <c r="AD3" i="1"/>
  <c r="AE3" i="1" s="1"/>
  <c r="AB4" i="1"/>
  <c r="AC4" i="1" s="1"/>
  <c r="AB6" i="1"/>
  <c r="AC6" i="1" s="1"/>
  <c r="AB7" i="1"/>
  <c r="AC7" i="1" s="1"/>
  <c r="AB9" i="1"/>
  <c r="AC9" i="1" s="1"/>
  <c r="AB10" i="1"/>
  <c r="AC10" i="1" s="1"/>
  <c r="AB13" i="1"/>
  <c r="AC13" i="1" s="1"/>
  <c r="AB15" i="1"/>
  <c r="AC15" i="1" s="1"/>
  <c r="AB16" i="1"/>
  <c r="AC16" i="1" s="1"/>
  <c r="AB18" i="1"/>
  <c r="AC18" i="1" s="1"/>
  <c r="AB19" i="1"/>
  <c r="AC19" i="1" s="1"/>
  <c r="AB21" i="1"/>
  <c r="AC21" i="1" s="1"/>
  <c r="AB22" i="1"/>
  <c r="AC22" i="1" s="1"/>
  <c r="AB24" i="1"/>
  <c r="AC24" i="1" s="1"/>
  <c r="AB25" i="1"/>
  <c r="AC25" i="1" s="1"/>
  <c r="AB27" i="1"/>
  <c r="AC27" i="1" s="1"/>
  <c r="AB28" i="1"/>
  <c r="AC28" i="1" s="1"/>
  <c r="AB30" i="1"/>
  <c r="AC30" i="1" s="1"/>
  <c r="AB31" i="1"/>
  <c r="AC31" i="1" s="1"/>
  <c r="AB33" i="1"/>
  <c r="AC33" i="1" s="1"/>
  <c r="AB34" i="1"/>
  <c r="AC34" i="1" s="1"/>
  <c r="AB36" i="1"/>
  <c r="AC36" i="1" s="1"/>
  <c r="AB37" i="1"/>
  <c r="AC37" i="1" s="1"/>
  <c r="AB39" i="1"/>
  <c r="AC39" i="1" s="1"/>
  <c r="AB40" i="1"/>
  <c r="AC40" i="1" s="1"/>
  <c r="AB41" i="1"/>
  <c r="AC41" i="1" s="1"/>
  <c r="AB43" i="1"/>
  <c r="AC43" i="1" s="1"/>
  <c r="AB44" i="1"/>
  <c r="AC44" i="1" s="1"/>
  <c r="AB46" i="1"/>
  <c r="AC46" i="1" s="1"/>
  <c r="AB47" i="1"/>
  <c r="AC47" i="1" s="1"/>
  <c r="AB49" i="1"/>
  <c r="AC49" i="1" s="1"/>
  <c r="AB50" i="1"/>
  <c r="AC50" i="1" s="1"/>
  <c r="AB52" i="1"/>
  <c r="AC52" i="1" s="1"/>
  <c r="AB53" i="1"/>
  <c r="AC53" i="1" s="1"/>
  <c r="AB55" i="1"/>
  <c r="AC55" i="1" s="1"/>
  <c r="AB58" i="1"/>
  <c r="AC58" i="1" s="1"/>
  <c r="AB61" i="1"/>
  <c r="AC61" i="1" s="1"/>
  <c r="AB62" i="1"/>
  <c r="AC62" i="1" s="1"/>
  <c r="AB64" i="1"/>
  <c r="AC64" i="1" s="1"/>
  <c r="AB65" i="1"/>
  <c r="AC65" i="1" s="1"/>
  <c r="AB67" i="1"/>
  <c r="AC67" i="1" s="1"/>
  <c r="AB68" i="1"/>
  <c r="AC68" i="1" s="1"/>
  <c r="AB70" i="1"/>
  <c r="AC70" i="1" s="1"/>
  <c r="AB71" i="1"/>
  <c r="AC71" i="1" s="1"/>
  <c r="AB73" i="1"/>
  <c r="AC73" i="1" s="1"/>
  <c r="AB74" i="1"/>
  <c r="AC74" i="1" s="1"/>
  <c r="AB76" i="1"/>
  <c r="AC76" i="1" s="1"/>
  <c r="AB77" i="1"/>
  <c r="AC77" i="1" s="1"/>
  <c r="AB79" i="1"/>
  <c r="AC79" i="1" s="1"/>
  <c r="AB80" i="1"/>
  <c r="AC80" i="1" s="1"/>
  <c r="AB82" i="1"/>
  <c r="AC82" i="1" s="1"/>
  <c r="AB83" i="1"/>
  <c r="AC83" i="1" s="1"/>
  <c r="AB85" i="1"/>
  <c r="AC85" i="1" s="1"/>
  <c r="AB86" i="1"/>
  <c r="AC86" i="1" s="1"/>
  <c r="AB88" i="1"/>
  <c r="AC88" i="1" s="1"/>
  <c r="AB89" i="1"/>
  <c r="AC89" i="1" s="1"/>
  <c r="AB91" i="1"/>
  <c r="AC91" i="1" s="1"/>
  <c r="AB92" i="1"/>
  <c r="AC92" i="1" s="1"/>
  <c r="AB94" i="1"/>
  <c r="AC94" i="1" s="1"/>
  <c r="AB95" i="1"/>
  <c r="AC95" i="1" s="1"/>
  <c r="AB97" i="1"/>
  <c r="AC97" i="1" s="1"/>
  <c r="AB98" i="1"/>
  <c r="AC98" i="1" s="1"/>
  <c r="AB100" i="1"/>
  <c r="AC100" i="1" s="1"/>
  <c r="AB101" i="1"/>
  <c r="AC101" i="1" s="1"/>
  <c r="AB103" i="1"/>
  <c r="AC103" i="1" s="1"/>
  <c r="AB104" i="1"/>
  <c r="AC104" i="1" s="1"/>
  <c r="AB106" i="1"/>
  <c r="AC106" i="1" s="1"/>
  <c r="AB107" i="1"/>
  <c r="AC107" i="1" s="1"/>
  <c r="AB109" i="1"/>
  <c r="AC109" i="1" s="1"/>
  <c r="AB110" i="1"/>
  <c r="AC110" i="1" s="1"/>
  <c r="AB112" i="1"/>
  <c r="AC112" i="1" s="1"/>
  <c r="AB113" i="1"/>
  <c r="AC113" i="1" s="1"/>
  <c r="AB115" i="1"/>
  <c r="AC115" i="1" s="1"/>
  <c r="AB116" i="1"/>
  <c r="AC116" i="1" s="1"/>
  <c r="AB118" i="1"/>
  <c r="AC118" i="1" s="1"/>
  <c r="AB119" i="1"/>
  <c r="AC119" i="1" s="1"/>
  <c r="AB121" i="1"/>
  <c r="AC121" i="1" s="1"/>
  <c r="AB122" i="1"/>
  <c r="AC122" i="1" s="1"/>
  <c r="AB124" i="1"/>
  <c r="AC124" i="1" s="1"/>
  <c r="AB125" i="1"/>
  <c r="AC125" i="1" s="1"/>
  <c r="AB127" i="1"/>
  <c r="AC127" i="1" s="1"/>
  <c r="AB130" i="1"/>
  <c r="AC130" i="1" s="1"/>
  <c r="AB3" i="1"/>
  <c r="AC3" i="1" s="1"/>
  <c r="W42" i="1"/>
  <c r="V42" i="1"/>
  <c r="S42" i="1"/>
  <c r="R42" i="1"/>
  <c r="O42" i="1"/>
  <c r="N42" i="1"/>
  <c r="AD42" i="1" s="1"/>
  <c r="AB42" i="1"/>
  <c r="W135" i="1"/>
  <c r="V135" i="1"/>
  <c r="S135" i="1"/>
  <c r="R135" i="1"/>
  <c r="O135" i="1"/>
  <c r="N135" i="1"/>
  <c r="M135" i="1"/>
  <c r="L135" i="1"/>
  <c r="AD132" i="1"/>
  <c r="AB132" i="1"/>
  <c r="W126" i="1"/>
  <c r="V126" i="1"/>
  <c r="S126" i="1"/>
  <c r="R126" i="1"/>
  <c r="O126" i="1"/>
  <c r="N126" i="1"/>
  <c r="AD126" i="1" s="1"/>
  <c r="M126" i="1"/>
  <c r="L126" i="1"/>
  <c r="AB126" i="1" s="1"/>
  <c r="W123" i="1"/>
  <c r="V123" i="1"/>
  <c r="S123" i="1"/>
  <c r="R123" i="1"/>
  <c r="O123" i="1"/>
  <c r="N123" i="1"/>
  <c r="AD123" i="1" s="1"/>
  <c r="M123" i="1"/>
  <c r="L123" i="1"/>
  <c r="AB123" i="1" s="1"/>
  <c r="W120" i="1"/>
  <c r="V120" i="1"/>
  <c r="S120" i="1"/>
  <c r="R120" i="1"/>
  <c r="O120" i="1"/>
  <c r="N120" i="1"/>
  <c r="AD120" i="1" s="1"/>
  <c r="M120" i="1"/>
  <c r="L120" i="1"/>
  <c r="AB120" i="1" s="1"/>
  <c r="W117" i="1"/>
  <c r="V117" i="1"/>
  <c r="S117" i="1"/>
  <c r="R117" i="1"/>
  <c r="O117" i="1"/>
  <c r="N117" i="1"/>
  <c r="AD117" i="1" s="1"/>
  <c r="M117" i="1"/>
  <c r="L117" i="1"/>
  <c r="AB117" i="1" s="1"/>
  <c r="W114" i="1"/>
  <c r="V114" i="1"/>
  <c r="S114" i="1"/>
  <c r="R114" i="1"/>
  <c r="O114" i="1"/>
  <c r="N114" i="1"/>
  <c r="AD114" i="1" s="1"/>
  <c r="M114" i="1"/>
  <c r="L114" i="1"/>
  <c r="AB114" i="1" s="1"/>
  <c r="W111" i="1"/>
  <c r="V111" i="1"/>
  <c r="S111" i="1"/>
  <c r="R111" i="1"/>
  <c r="O111" i="1"/>
  <c r="N111" i="1"/>
  <c r="AD111" i="1" s="1"/>
  <c r="M111" i="1"/>
  <c r="L111" i="1"/>
  <c r="AB111" i="1" s="1"/>
  <c r="W108" i="1"/>
  <c r="V108" i="1"/>
  <c r="S108" i="1"/>
  <c r="R108" i="1"/>
  <c r="O108" i="1"/>
  <c r="N108" i="1"/>
  <c r="AD108" i="1" s="1"/>
  <c r="M108" i="1"/>
  <c r="L108" i="1"/>
  <c r="AB108" i="1" s="1"/>
  <c r="W105" i="1"/>
  <c r="V105" i="1"/>
  <c r="S105" i="1"/>
  <c r="R105" i="1"/>
  <c r="O105" i="1"/>
  <c r="N105" i="1"/>
  <c r="AD105" i="1" s="1"/>
  <c r="M105" i="1"/>
  <c r="L105" i="1"/>
  <c r="AB105" i="1" s="1"/>
  <c r="W102" i="1"/>
  <c r="V102" i="1"/>
  <c r="S102" i="1"/>
  <c r="R102" i="1"/>
  <c r="O102" i="1"/>
  <c r="N102" i="1"/>
  <c r="AD102" i="1" s="1"/>
  <c r="M102" i="1"/>
  <c r="L102" i="1"/>
  <c r="AB102" i="1" s="1"/>
  <c r="W99" i="1"/>
  <c r="V99" i="1"/>
  <c r="S99" i="1"/>
  <c r="R99" i="1"/>
  <c r="O99" i="1"/>
  <c r="N99" i="1"/>
  <c r="AD99" i="1" s="1"/>
  <c r="M99" i="1"/>
  <c r="L99" i="1"/>
  <c r="AB99" i="1" s="1"/>
  <c r="W96" i="1"/>
  <c r="V96" i="1"/>
  <c r="S96" i="1"/>
  <c r="R96" i="1"/>
  <c r="O96" i="1"/>
  <c r="N96" i="1"/>
  <c r="AD96" i="1" s="1"/>
  <c r="M96" i="1"/>
  <c r="L96" i="1"/>
  <c r="AB96" i="1" s="1"/>
  <c r="W93" i="1"/>
  <c r="V93" i="1"/>
  <c r="S93" i="1"/>
  <c r="R93" i="1"/>
  <c r="O93" i="1"/>
  <c r="N93" i="1"/>
  <c r="AD93" i="1" s="1"/>
  <c r="M93" i="1"/>
  <c r="L93" i="1"/>
  <c r="AB93" i="1" s="1"/>
  <c r="W90" i="1"/>
  <c r="V90" i="1"/>
  <c r="S90" i="1"/>
  <c r="R90" i="1"/>
  <c r="O90" i="1"/>
  <c r="N90" i="1"/>
  <c r="AD90" i="1" s="1"/>
  <c r="M90" i="1"/>
  <c r="L90" i="1"/>
  <c r="AB90" i="1" s="1"/>
  <c r="W87" i="1"/>
  <c r="V87" i="1"/>
  <c r="S87" i="1"/>
  <c r="R87" i="1"/>
  <c r="O87" i="1"/>
  <c r="N87" i="1"/>
  <c r="AD87" i="1" s="1"/>
  <c r="M87" i="1"/>
  <c r="L87" i="1"/>
  <c r="AB87" i="1" s="1"/>
  <c r="W84" i="1"/>
  <c r="V84" i="1"/>
  <c r="S84" i="1"/>
  <c r="R84" i="1"/>
  <c r="O84" i="1"/>
  <c r="N84" i="1"/>
  <c r="AD84" i="1" s="1"/>
  <c r="M84" i="1"/>
  <c r="L84" i="1"/>
  <c r="AB84" i="1" s="1"/>
  <c r="W81" i="1"/>
  <c r="V81" i="1"/>
  <c r="S81" i="1"/>
  <c r="R81" i="1"/>
  <c r="O81" i="1"/>
  <c r="N81" i="1"/>
  <c r="AD81" i="1" s="1"/>
  <c r="M81" i="1"/>
  <c r="L81" i="1"/>
  <c r="AB81" i="1" s="1"/>
  <c r="W78" i="1"/>
  <c r="V78" i="1"/>
  <c r="S78" i="1"/>
  <c r="R78" i="1"/>
  <c r="O78" i="1"/>
  <c r="N78" i="1"/>
  <c r="AD78" i="1" s="1"/>
  <c r="M78" i="1"/>
  <c r="L78" i="1"/>
  <c r="AB78" i="1" s="1"/>
  <c r="W75" i="1"/>
  <c r="V75" i="1"/>
  <c r="S75" i="1"/>
  <c r="R75" i="1"/>
  <c r="O75" i="1"/>
  <c r="N75" i="1"/>
  <c r="AD75" i="1" s="1"/>
  <c r="M75" i="1"/>
  <c r="L75" i="1"/>
  <c r="AB75" i="1" s="1"/>
  <c r="W72" i="1"/>
  <c r="V72" i="1"/>
  <c r="S72" i="1"/>
  <c r="R72" i="1"/>
  <c r="O72" i="1"/>
  <c r="N72" i="1"/>
  <c r="AD72" i="1" s="1"/>
  <c r="M72" i="1"/>
  <c r="L72" i="1"/>
  <c r="AB72" i="1" s="1"/>
  <c r="W69" i="1"/>
  <c r="V69" i="1"/>
  <c r="S69" i="1"/>
  <c r="R69" i="1"/>
  <c r="O69" i="1"/>
  <c r="N69" i="1"/>
  <c r="AD69" i="1" s="1"/>
  <c r="M69" i="1"/>
  <c r="L69" i="1"/>
  <c r="AB69" i="1" s="1"/>
  <c r="W66" i="1"/>
  <c r="V66" i="1"/>
  <c r="S66" i="1"/>
  <c r="R66" i="1"/>
  <c r="O66" i="1"/>
  <c r="N66" i="1"/>
  <c r="AD66" i="1" s="1"/>
  <c r="M66" i="1"/>
  <c r="L66" i="1"/>
  <c r="AB66" i="1" s="1"/>
  <c r="W63" i="1"/>
  <c r="V63" i="1"/>
  <c r="S63" i="1"/>
  <c r="R63" i="1"/>
  <c r="O63" i="1"/>
  <c r="N63" i="1"/>
  <c r="AD63" i="1" s="1"/>
  <c r="M63" i="1"/>
  <c r="L63" i="1"/>
  <c r="AB63" i="1" s="1"/>
  <c r="AD60" i="1"/>
  <c r="AB60" i="1"/>
  <c r="AD57" i="1"/>
  <c r="AB57" i="1"/>
  <c r="W54" i="1"/>
  <c r="V54" i="1"/>
  <c r="S54" i="1"/>
  <c r="R54" i="1"/>
  <c r="O54" i="1"/>
  <c r="N54" i="1"/>
  <c r="AD54" i="1" s="1"/>
  <c r="M54" i="1"/>
  <c r="L54" i="1"/>
  <c r="AB54" i="1" s="1"/>
  <c r="W51" i="1"/>
  <c r="V51" i="1"/>
  <c r="S51" i="1"/>
  <c r="R51" i="1"/>
  <c r="O51" i="1"/>
  <c r="N51" i="1"/>
  <c r="AD51" i="1" s="1"/>
  <c r="M51" i="1"/>
  <c r="L51" i="1"/>
  <c r="AB51" i="1" s="1"/>
  <c r="W48" i="1"/>
  <c r="V48" i="1"/>
  <c r="S48" i="1"/>
  <c r="R48" i="1"/>
  <c r="O48" i="1"/>
  <c r="N48" i="1"/>
  <c r="AD48" i="1" s="1"/>
  <c r="M48" i="1"/>
  <c r="L48" i="1"/>
  <c r="AB48" i="1" s="1"/>
  <c r="W45" i="1"/>
  <c r="V45" i="1"/>
  <c r="S45" i="1"/>
  <c r="R45" i="1"/>
  <c r="O45" i="1"/>
  <c r="N45" i="1"/>
  <c r="AD45" i="1" s="1"/>
  <c r="M45" i="1"/>
  <c r="L45" i="1"/>
  <c r="AB45" i="1" s="1"/>
  <c r="W38" i="1"/>
  <c r="V38" i="1"/>
  <c r="S38" i="1"/>
  <c r="R38" i="1"/>
  <c r="O38" i="1"/>
  <c r="N38" i="1"/>
  <c r="AD38" i="1" s="1"/>
  <c r="M38" i="1"/>
  <c r="L38" i="1"/>
  <c r="AB38" i="1" s="1"/>
  <c r="W35" i="1"/>
  <c r="V35" i="1"/>
  <c r="S35" i="1"/>
  <c r="R35" i="1"/>
  <c r="O35" i="1"/>
  <c r="N35" i="1"/>
  <c r="AD35" i="1" s="1"/>
  <c r="M35" i="1"/>
  <c r="L35" i="1"/>
  <c r="AB35" i="1" s="1"/>
  <c r="W32" i="1"/>
  <c r="V32" i="1"/>
  <c r="S32" i="1"/>
  <c r="R32" i="1"/>
  <c r="O32" i="1"/>
  <c r="N32" i="1"/>
  <c r="AD32" i="1" s="1"/>
  <c r="M32" i="1"/>
  <c r="L32" i="1"/>
  <c r="AB32" i="1" s="1"/>
  <c r="W29" i="1"/>
  <c r="V29" i="1"/>
  <c r="S29" i="1"/>
  <c r="R29" i="1"/>
  <c r="O29" i="1"/>
  <c r="N29" i="1"/>
  <c r="AD29" i="1" s="1"/>
  <c r="M29" i="1"/>
  <c r="L29" i="1"/>
  <c r="AB29" i="1" s="1"/>
  <c r="W26" i="1"/>
  <c r="V26" i="1"/>
  <c r="S26" i="1"/>
  <c r="R26" i="1"/>
  <c r="O26" i="1"/>
  <c r="N26" i="1"/>
  <c r="AD26" i="1" s="1"/>
  <c r="M26" i="1"/>
  <c r="L26" i="1"/>
  <c r="AB26" i="1" s="1"/>
  <c r="W23" i="1"/>
  <c r="V23" i="1"/>
  <c r="S23" i="1"/>
  <c r="R23" i="1"/>
  <c r="O23" i="1"/>
  <c r="N23" i="1"/>
  <c r="AD23" i="1" s="1"/>
  <c r="M23" i="1"/>
  <c r="L23" i="1"/>
  <c r="AB23" i="1" s="1"/>
  <c r="W20" i="1"/>
  <c r="V20" i="1"/>
  <c r="S20" i="1"/>
  <c r="R20" i="1"/>
  <c r="O20" i="1"/>
  <c r="N20" i="1"/>
  <c r="AD20" i="1" s="1"/>
  <c r="M20" i="1"/>
  <c r="L20" i="1"/>
  <c r="AB20" i="1" s="1"/>
  <c r="W17" i="1"/>
  <c r="V17" i="1"/>
  <c r="S17" i="1"/>
  <c r="R17" i="1"/>
  <c r="O17" i="1"/>
  <c r="N17" i="1"/>
  <c r="AD17" i="1" s="1"/>
  <c r="M17" i="1"/>
  <c r="L17" i="1"/>
  <c r="AB17" i="1" s="1"/>
  <c r="AD14" i="1"/>
  <c r="AB14" i="1"/>
  <c r="W11" i="1"/>
  <c r="V11" i="1"/>
  <c r="S11" i="1"/>
  <c r="R11" i="1"/>
  <c r="O11" i="1"/>
  <c r="N11" i="1"/>
  <c r="AD11" i="1" s="1"/>
  <c r="M11" i="1"/>
  <c r="L11" i="1"/>
  <c r="AB11" i="1" s="1"/>
  <c r="W8" i="1"/>
  <c r="V8" i="1"/>
  <c r="S8" i="1"/>
  <c r="R8" i="1"/>
  <c r="O8" i="1"/>
  <c r="N8" i="1"/>
  <c r="AD8" i="1" s="1"/>
  <c r="M8" i="1"/>
  <c r="L8" i="1"/>
  <c r="AB8" i="1" s="1"/>
  <c r="W5" i="1"/>
  <c r="V5" i="1"/>
  <c r="S5" i="1"/>
  <c r="R5" i="1"/>
  <c r="AE35" i="1" l="1"/>
  <c r="AE75" i="1"/>
  <c r="AE105" i="1"/>
  <c r="AC8" i="1"/>
  <c r="AC11" i="1"/>
  <c r="AC14" i="1"/>
  <c r="AC23" i="1"/>
  <c r="AC63" i="1"/>
  <c r="AC111" i="1"/>
  <c r="AC126" i="1"/>
  <c r="AE8" i="1"/>
  <c r="AE11" i="1"/>
  <c r="AE14" i="1"/>
  <c r="AE17" i="1"/>
  <c r="AE20" i="1"/>
  <c r="AE23" i="1"/>
  <c r="AE26" i="1"/>
  <c r="AE29" i="1"/>
  <c r="AE32" i="1"/>
  <c r="AE38" i="1"/>
  <c r="AE45" i="1"/>
  <c r="AE48" i="1"/>
  <c r="AE51" i="1"/>
  <c r="AE54" i="1"/>
  <c r="AE57" i="1"/>
  <c r="AE60" i="1"/>
  <c r="AE63" i="1"/>
  <c r="AE66" i="1"/>
  <c r="AE69" i="1"/>
  <c r="AE72" i="1"/>
  <c r="AE78" i="1"/>
  <c r="AE81" i="1"/>
  <c r="AE84" i="1"/>
  <c r="AE87" i="1"/>
  <c r="AE90" i="1"/>
  <c r="AE93" i="1"/>
  <c r="AE96" i="1"/>
  <c r="AE99" i="1"/>
  <c r="AE102" i="1"/>
  <c r="AE108" i="1"/>
  <c r="AE111" i="1"/>
  <c r="AE114" i="1"/>
  <c r="AE117" i="1"/>
  <c r="AE120" i="1"/>
  <c r="AE123" i="1"/>
  <c r="AE126" i="1"/>
  <c r="AE132" i="1"/>
  <c r="AE42" i="1"/>
  <c r="AC87" i="1"/>
  <c r="AC17" i="1"/>
  <c r="AC20" i="1"/>
  <c r="AC26" i="1"/>
  <c r="AC29" i="1"/>
  <c r="AC32" i="1"/>
  <c r="AC35" i="1"/>
  <c r="AC38" i="1"/>
  <c r="AC45" i="1"/>
  <c r="AC48" i="1"/>
  <c r="AC51" i="1"/>
  <c r="AC54" i="1"/>
  <c r="AC57" i="1"/>
  <c r="AC60" i="1"/>
  <c r="AC66" i="1"/>
  <c r="AC69" i="1"/>
  <c r="AC72" i="1"/>
  <c r="AC75" i="1"/>
  <c r="AC78" i="1"/>
  <c r="AC81" i="1"/>
  <c r="AC84" i="1"/>
  <c r="AC90" i="1"/>
  <c r="AC93" i="1"/>
  <c r="AC96" i="1"/>
  <c r="AC99" i="1"/>
  <c r="AC102" i="1"/>
  <c r="AC105" i="1"/>
  <c r="AC108" i="1"/>
  <c r="AC114" i="1"/>
  <c r="AC117" i="1"/>
  <c r="AC120" i="1"/>
  <c r="AC123" i="1"/>
  <c r="AC132" i="1"/>
  <c r="AC42" i="1"/>
  <c r="O5" i="1" l="1"/>
  <c r="M5" i="1"/>
  <c r="N5" i="1"/>
  <c r="AD5" i="1" s="1"/>
  <c r="L5" i="1"/>
  <c r="AB5" i="1" s="1"/>
  <c r="AE5" i="1" l="1"/>
  <c r="AC5" i="1"/>
</calcChain>
</file>

<file path=xl/sharedStrings.xml><?xml version="1.0" encoding="utf-8"?>
<sst xmlns="http://schemas.openxmlformats.org/spreadsheetml/2006/main" count="1869" uniqueCount="202">
  <si>
    <t>FRM4VEG</t>
  </si>
  <si>
    <t>Vegetation Ground Measurements</t>
  </si>
  <si>
    <t>General Information</t>
  </si>
  <si>
    <t>Field Campaign</t>
  </si>
  <si>
    <t>Site</t>
  </si>
  <si>
    <t>Barrax - Las Tiesas</t>
  </si>
  <si>
    <t xml:space="preserve">Coordinates </t>
  </si>
  <si>
    <t>39.05486868º N, 2.10095946º W (datum: WGS-84, centre of site)</t>
  </si>
  <si>
    <t>Altitude</t>
  </si>
  <si>
    <t>700 m</t>
  </si>
  <si>
    <t xml:space="preserve">Dates </t>
  </si>
  <si>
    <t>1st - 8th June 2018</t>
  </si>
  <si>
    <t xml:space="preserve">Instruments </t>
  </si>
  <si>
    <t>Digital Hemispherical Photographs (DHP); LI-COR LAI-2200; Konica Minolta SPAD-502</t>
  </si>
  <si>
    <t>Sampling strategy</t>
  </si>
  <si>
    <t>DHP: 12-15 measurements per ESU (20 m x 20 m)</t>
  </si>
  <si>
    <t>SPAD-502: 234 measurements (13 points, 3 leaves per point, 6 replicates per leaf) per ESU (20 m x 20 m)</t>
  </si>
  <si>
    <t>Column</t>
  </si>
  <si>
    <t>Var. Name</t>
  </si>
  <si>
    <t>Comment</t>
  </si>
  <si>
    <t>Plot #</t>
  </si>
  <si>
    <t>Number of the field plot in the site</t>
  </si>
  <si>
    <t>Plot Label</t>
  </si>
  <si>
    <t>Label of the plot in the site</t>
  </si>
  <si>
    <t>ESU #</t>
  </si>
  <si>
    <t>Number of the Elementary Sampling Unit (ESU)</t>
  </si>
  <si>
    <t>ESU Label</t>
  </si>
  <si>
    <t>Label of the ESU in the campaign</t>
  </si>
  <si>
    <t>Northing Coord.</t>
  </si>
  <si>
    <t>Geographical coordinate: latitude (º), WGS-84</t>
  </si>
  <si>
    <t>Easting Coord.</t>
  </si>
  <si>
    <t>Geographical coordinate: longitude (º), WGS-84</t>
  </si>
  <si>
    <t>Extent (m) of ESU (diameter)</t>
  </si>
  <si>
    <t>Size of the ESU</t>
  </si>
  <si>
    <t>Land Cover</t>
  </si>
  <si>
    <t>Detailed land cover</t>
  </si>
  <si>
    <t xml:space="preserve"> Date (dd/mm/yyyy)</t>
  </si>
  <si>
    <t>Date of measurements</t>
  </si>
  <si>
    <t>LAI</t>
  </si>
  <si>
    <t>Method</t>
  </si>
  <si>
    <t>Instrument</t>
  </si>
  <si>
    <t>Nb. Replications</t>
  </si>
  <si>
    <t>Number of replications</t>
  </si>
  <si>
    <t>LAIeff</t>
  </si>
  <si>
    <t>Effective leaf area index (LAI) calculated as the mean of CE V5.1, CE V6.1, and Miller results</t>
  </si>
  <si>
    <t>Uncertainty</t>
  </si>
  <si>
    <t>Uncertainty in LAIeff due to variability in gap fraction over the ESU, analysis method, image classification (for DHP), and instrument levelling (k=1)</t>
  </si>
  <si>
    <t>True LAI calculated as the mean of CE V5.1 and CE V6.1 results</t>
  </si>
  <si>
    <t>Uncertainty in LAI due to variability in gap fraction over the ESU, analysis method, image classification, and instrument levelling (k=1)</t>
  </si>
  <si>
    <t>FAPAR</t>
  </si>
  <si>
    <t>Instantaneous black-sky (direct) fraction of intercepted photosynthetically active radiation (FIPAR) at 10:30 local solar time</t>
  </si>
  <si>
    <t>Uncertainty in FAPAR due to variability in gap fraction over the ESU, image classification (for DHP), and instrument levelling (k=1)</t>
  </si>
  <si>
    <t>FCOVER</t>
  </si>
  <si>
    <t>Fraction of vegetation cover (FCOVER) at nadir</t>
  </si>
  <si>
    <t>Uncertainty in FCOVER due to variability in gap fraction over the ESU, image classification (for DHP), and instrument levelling (k=1)</t>
  </si>
  <si>
    <t>Chlorophyll</t>
  </si>
  <si>
    <r>
      <t>LCC (g m</t>
    </r>
    <r>
      <rPr>
        <b/>
        <vertAlign val="superscript"/>
        <sz val="10"/>
        <color theme="1"/>
        <rFont val="Arial"/>
        <family val="2"/>
      </rPr>
      <t>-2</t>
    </r>
    <r>
      <rPr>
        <b/>
        <sz val="10"/>
        <color theme="1"/>
        <rFont val="Arial"/>
        <family val="2"/>
      </rPr>
      <t>)</t>
    </r>
  </si>
  <si>
    <r>
      <t>Leaf chlorophyll concentration (g m</t>
    </r>
    <r>
      <rPr>
        <vertAlign val="superscript"/>
        <sz val="10"/>
        <color theme="1"/>
        <rFont val="Arial"/>
        <family val="2"/>
      </rPr>
      <t>-2</t>
    </r>
    <r>
      <rPr>
        <sz val="10"/>
        <color theme="1"/>
        <rFont val="Arial"/>
        <family val="2"/>
      </rPr>
      <t>)</t>
    </r>
  </si>
  <si>
    <t>Uncertainty in LCC due to SPAD-502 uncertainties, variability in SPAD-502 values over the ESU, and uncertainties in laboratory calibration (k=1)</t>
  </si>
  <si>
    <r>
      <t>CCCeff (g m</t>
    </r>
    <r>
      <rPr>
        <b/>
        <vertAlign val="superscript"/>
        <sz val="10"/>
        <color theme="1"/>
        <rFont val="Arial"/>
        <family val="2"/>
      </rPr>
      <t>-2</t>
    </r>
    <r>
      <rPr>
        <b/>
        <sz val="10"/>
        <color theme="1"/>
        <rFont val="Arial"/>
        <family val="2"/>
      </rPr>
      <t>)</t>
    </r>
  </si>
  <si>
    <r>
      <t>Canopy chlorophyll content (CCC) calculated as the product of LAIeff and LCC (g m</t>
    </r>
    <r>
      <rPr>
        <vertAlign val="superscript"/>
        <sz val="10"/>
        <color theme="1"/>
        <rFont val="Arial"/>
        <family val="2"/>
      </rPr>
      <t>-2</t>
    </r>
    <r>
      <rPr>
        <sz val="10"/>
        <color theme="1"/>
        <rFont val="Arial"/>
        <family val="2"/>
      </rPr>
      <t>)</t>
    </r>
  </si>
  <si>
    <t>Propagated uncertainty (k=1)</t>
  </si>
  <si>
    <r>
      <t>CCC (g m</t>
    </r>
    <r>
      <rPr>
        <b/>
        <vertAlign val="superscript"/>
        <sz val="10"/>
        <color theme="1"/>
        <rFont val="Arial"/>
        <family val="2"/>
      </rPr>
      <t>-2</t>
    </r>
    <r>
      <rPr>
        <b/>
        <sz val="10"/>
        <color theme="1"/>
        <rFont val="Arial"/>
        <family val="2"/>
      </rPr>
      <t>)</t>
    </r>
  </si>
  <si>
    <r>
      <t>CCC calculated as the product of LAI and LCC (g m</t>
    </r>
    <r>
      <rPr>
        <vertAlign val="superscript"/>
        <sz val="10"/>
        <color theme="1"/>
        <rFont val="Arial"/>
        <family val="2"/>
      </rPr>
      <t>-2</t>
    </r>
    <r>
      <rPr>
        <sz val="10"/>
        <color theme="1"/>
        <rFont val="Arial"/>
        <family val="2"/>
      </rPr>
      <t>)</t>
    </r>
  </si>
  <si>
    <t>Other</t>
  </si>
  <si>
    <t>LAI57eff</t>
  </si>
  <si>
    <t>Effective LAI according to the P57 method</t>
  </si>
  <si>
    <t>Clumping</t>
  </si>
  <si>
    <t>Clumping index calculated as LAIeff/LAI</t>
  </si>
  <si>
    <t>FAPAR daily</t>
  </si>
  <si>
    <t>Daily integrated black-sky (direct) FIPAR</t>
  </si>
  <si>
    <t>FAPAR (white-sky)</t>
  </si>
  <si>
    <t>Instantaneous white-sky (diffuse) FIPAR</t>
  </si>
  <si>
    <t>Comments</t>
  </si>
  <si>
    <t>Additional comments</t>
  </si>
  <si>
    <t>Contact</t>
  </si>
  <si>
    <t>Fernando Camacho for LAI, FAPAR and FCOVER measurements</t>
  </si>
  <si>
    <t>fernando.camacho@eolab.es</t>
  </si>
  <si>
    <t>Jadu Dash for LCC and CCC measurements</t>
  </si>
  <si>
    <t>j.dash@soton.ac.uk</t>
  </si>
  <si>
    <t>Dataset prepared for the ESA FRM4VEG project</t>
  </si>
  <si>
    <t xml:space="preserve">Northing Coord. </t>
  </si>
  <si>
    <t xml:space="preserve">Easting Coord. </t>
  </si>
  <si>
    <t>Extent (m) of ESU</t>
  </si>
  <si>
    <t>Date (dd/mm/yyyy)</t>
  </si>
  <si>
    <r>
      <t>Uncertainty (g m</t>
    </r>
    <r>
      <rPr>
        <b/>
        <vertAlign val="superscript"/>
        <sz val="10"/>
        <color theme="1"/>
        <rFont val="Arial"/>
        <family val="2"/>
      </rPr>
      <t>-2</t>
    </r>
    <r>
      <rPr>
        <b/>
        <sz val="10"/>
        <color theme="1"/>
        <rFont val="Arial"/>
        <family val="2"/>
      </rPr>
      <t>)</t>
    </r>
  </si>
  <si>
    <t>A1</t>
  </si>
  <si>
    <t>A1E1</t>
  </si>
  <si>
    <t>Alfalfa</t>
  </si>
  <si>
    <t>DHP</t>
  </si>
  <si>
    <t>SPAD-502</t>
  </si>
  <si>
    <t>Very homogeneous and developed alfalfa cover</t>
  </si>
  <si>
    <t>LAI-2200</t>
  </si>
  <si>
    <t>NaN</t>
  </si>
  <si>
    <t>Average</t>
  </si>
  <si>
    <t>A1E2</t>
  </si>
  <si>
    <t>A1E3</t>
  </si>
  <si>
    <t>A1E4</t>
  </si>
  <si>
    <t>Second measurement with LAIeff of 4.72 and uncertainty of 0.69</t>
  </si>
  <si>
    <t>A1E5</t>
  </si>
  <si>
    <t>A1E6</t>
  </si>
  <si>
    <t>Corresponds to A1E6 GOO LAI-2200</t>
  </si>
  <si>
    <t>A1E7</t>
  </si>
  <si>
    <t>G1</t>
  </si>
  <si>
    <t>G1E1</t>
  </si>
  <si>
    <t>Garlic</t>
  </si>
  <si>
    <t>Garlic in good condition, still green</t>
  </si>
  <si>
    <t>G1E2</t>
  </si>
  <si>
    <t>G1E3</t>
  </si>
  <si>
    <t>G1E4</t>
  </si>
  <si>
    <t>More yellow garlic</t>
  </si>
  <si>
    <t>G1E5</t>
  </si>
  <si>
    <t>G1E6</t>
  </si>
  <si>
    <t>Some yellow parts in the top of leaves</t>
  </si>
  <si>
    <t>P1</t>
  </si>
  <si>
    <t>P1E1</t>
  </si>
  <si>
    <t>Poppy</t>
  </si>
  <si>
    <t>40 cm high</t>
  </si>
  <si>
    <t>P1E2</t>
  </si>
  <si>
    <t>Higher (1 m)</t>
  </si>
  <si>
    <t>P1E3</t>
  </si>
  <si>
    <t>Sun, 1 m</t>
  </si>
  <si>
    <t>P1E4</t>
  </si>
  <si>
    <t>P1E5</t>
  </si>
  <si>
    <t xml:space="preserve">100% cover, wheat (or barley) with spikes </t>
  </si>
  <si>
    <t>P1E6</t>
  </si>
  <si>
    <t>LAI-2200?</t>
  </si>
  <si>
    <t>B5</t>
  </si>
  <si>
    <t>W1E1</t>
  </si>
  <si>
    <t>Wheat</t>
  </si>
  <si>
    <t>W1E2</t>
  </si>
  <si>
    <t>W1E3</t>
  </si>
  <si>
    <t>W1E4</t>
  </si>
  <si>
    <t>W1E5</t>
  </si>
  <si>
    <t>W1E6</t>
  </si>
  <si>
    <t>M1</t>
  </si>
  <si>
    <t>M1E1</t>
  </si>
  <si>
    <t>Onion &amp; sunflower</t>
  </si>
  <si>
    <t>M1E2</t>
  </si>
  <si>
    <t>M1E3</t>
  </si>
  <si>
    <t>M1E4</t>
  </si>
  <si>
    <t>M1E5</t>
  </si>
  <si>
    <t>M1E6</t>
  </si>
  <si>
    <t>G2</t>
  </si>
  <si>
    <t>G2E1</t>
  </si>
  <si>
    <t>Larger garlic</t>
  </si>
  <si>
    <t>G2E2</t>
  </si>
  <si>
    <t>G2E3</t>
  </si>
  <si>
    <t>G2E4</t>
  </si>
  <si>
    <t>G2E5</t>
  </si>
  <si>
    <t>G2E6</t>
  </si>
  <si>
    <t>W2</t>
  </si>
  <si>
    <t>W2E1</t>
  </si>
  <si>
    <t>W2E2</t>
  </si>
  <si>
    <t>W2E3</t>
  </si>
  <si>
    <t>W2E4</t>
  </si>
  <si>
    <t>W2E5</t>
  </si>
  <si>
    <t>W2E6</t>
  </si>
  <si>
    <t>R1</t>
  </si>
  <si>
    <t>R1E1</t>
  </si>
  <si>
    <t>Rappesed</t>
  </si>
  <si>
    <t>BS6</t>
  </si>
  <si>
    <t>BS6E1</t>
  </si>
  <si>
    <t xml:space="preserve">Bare soil </t>
  </si>
  <si>
    <t>BS6E2</t>
  </si>
  <si>
    <t>BS1</t>
  </si>
  <si>
    <t>BS1E1</t>
  </si>
  <si>
    <t>Visual inspection</t>
  </si>
  <si>
    <t>BS2</t>
  </si>
  <si>
    <t>BS2E1</t>
  </si>
  <si>
    <t>BS4</t>
  </si>
  <si>
    <t>BS4E1</t>
  </si>
  <si>
    <t>BS5</t>
  </si>
  <si>
    <t>BS5E1</t>
  </si>
  <si>
    <t>BS8</t>
  </si>
  <si>
    <t>BS8E1</t>
  </si>
  <si>
    <t>-</t>
  </si>
  <si>
    <t>Senescent</t>
  </si>
  <si>
    <t>FRM4VEG BARRAX - LAS TIESAS: Available Vegetation Ground Measurements</t>
  </si>
  <si>
    <t>Parameter</t>
  </si>
  <si>
    <t>Date</t>
  </si>
  <si>
    <t># ESUs</t>
  </si>
  <si>
    <t>Protocol</t>
  </si>
  <si>
    <t>Additional Data</t>
  </si>
  <si>
    <t>DHP (Canon EOS 6D)</t>
  </si>
  <si>
    <t>12-15 measurements per ESU</t>
  </si>
  <si>
    <t>Onion and sunflower, alfalfa, wheat, poppy, garlic, rapeseed, bare areas and senescent crops</t>
  </si>
  <si>
    <t xml:space="preserve"> Uncertainty, LAI57eff, Clumping
</t>
  </si>
  <si>
    <t>Estimated by processing DHP with CAN-EYE</t>
  </si>
  <si>
    <t>LI-COR LAI-2200</t>
  </si>
  <si>
    <t>1 up x 5 down x 3 times (15 measurements) per ESU, 180º viewcap</t>
  </si>
  <si>
    <t>Uncertainty, FAPAR daily, FAPAR (white-sky)</t>
  </si>
  <si>
    <t>Konica Minolta SPAD-502</t>
  </si>
  <si>
    <t>224 measurements (13 points, 3 leaves per point, 6 replicates per leaf) per ESU</t>
  </si>
  <si>
    <t>Onion and sunflower, alfalfa, wheat, poppy, garlic, rapeseed and senescent crops</t>
  </si>
  <si>
    <t>Calibrated by laboratory chlorophyll extraction</t>
  </si>
  <si>
    <t>N/A</t>
  </si>
  <si>
    <t>Bare areas</t>
  </si>
  <si>
    <t>Estimated as product of LAIeff and LCC</t>
  </si>
  <si>
    <t>Estimated as product of LAI and LCC</t>
  </si>
  <si>
    <t>Version</t>
  </si>
  <si>
    <t>Version 2 includes the following changes respect to V1: a new chlorophyll calibration, the average values between DHP and LAI-2200 and removed some ESUs after quality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</si>
</sst>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u/>
      <sz val="18"/>
      <color rgb="FF00B050"/>
      <name val="Arial"/>
      <family val="2"/>
    </font>
    <font>
      <b/>
      <u/>
      <sz val="16"/>
      <color rgb="FF00B050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47">
    <xf numFmtId="0" fontId="0" fillId="0" borderId="0" xfId="0"/>
    <xf numFmtId="0" fontId="5" fillId="0" borderId="0" xfId="0" applyFont="1"/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10" borderId="24" xfId="0" applyFont="1" applyFill="1" applyBorder="1" applyAlignment="1">
      <alignment horizontal="center" vertical="center" wrapText="1"/>
    </xf>
    <xf numFmtId="0" fontId="10" fillId="10" borderId="49" xfId="0" applyFont="1" applyFill="1" applyBorder="1" applyAlignment="1">
      <alignment horizontal="center" vertical="center" wrapText="1"/>
    </xf>
    <xf numFmtId="0" fontId="10" fillId="10" borderId="52" xfId="0" applyFont="1" applyFill="1" applyBorder="1" applyAlignment="1">
      <alignment horizontal="center" vertical="center" wrapText="1"/>
    </xf>
    <xf numFmtId="0" fontId="10" fillId="10" borderId="50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9" xfId="0" applyFont="1" applyBorder="1" applyAlignment="1">
      <alignment horizontal="center" vertical="center"/>
    </xf>
    <xf numFmtId="0" fontId="10" fillId="10" borderId="59" xfId="0" applyFont="1" applyFill="1" applyBorder="1" applyAlignment="1">
      <alignment horizontal="center" vertical="center" wrapText="1"/>
    </xf>
    <xf numFmtId="0" fontId="10" fillId="10" borderId="33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6" fillId="5" borderId="20" xfId="1" applyFill="1" applyBorder="1" applyAlignment="1" applyProtection="1">
      <alignment horizontal="center"/>
    </xf>
    <xf numFmtId="0" fontId="2" fillId="0" borderId="21" xfId="0" applyFont="1" applyBorder="1" applyAlignment="1">
      <alignment horizontal="center" wrapText="1"/>
    </xf>
    <xf numFmtId="0" fontId="6" fillId="5" borderId="22" xfId="1" applyFill="1" applyBorder="1" applyAlignment="1" applyProtection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9" borderId="37" xfId="0" applyFont="1" applyFill="1" applyBorder="1" applyAlignment="1">
      <alignment horizontal="center"/>
    </xf>
    <xf numFmtId="0" fontId="10" fillId="9" borderId="38" xfId="0" applyFont="1" applyFill="1" applyBorder="1" applyAlignment="1">
      <alignment horizontal="center"/>
    </xf>
    <xf numFmtId="0" fontId="10" fillId="9" borderId="3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0" fontId="10" fillId="2" borderId="6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64" fontId="2" fillId="0" borderId="53" xfId="0" applyNumberFormat="1" applyFont="1" applyBorder="1" applyAlignment="1">
      <alignment horizontal="center" vertical="center"/>
    </xf>
    <xf numFmtId="14" fontId="2" fillId="0" borderId="46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2" fontId="2" fillId="0" borderId="32" xfId="0" applyNumberFormat="1" applyFont="1" applyBorder="1" applyAlignment="1">
      <alignment horizontal="center" vertical="center"/>
    </xf>
    <xf numFmtId="2" fontId="2" fillId="0" borderId="55" xfId="0" applyNumberFormat="1" applyFont="1" applyBorder="1" applyAlignment="1">
      <alignment horizontal="center" vertical="center"/>
    </xf>
    <xf numFmtId="2" fontId="2" fillId="0" borderId="46" xfId="0" applyNumberFormat="1" applyFont="1" applyBorder="1" applyAlignment="1">
      <alignment horizontal="center" vertical="center"/>
    </xf>
    <xf numFmtId="2" fontId="2" fillId="0" borderId="56" xfId="0" applyNumberFormat="1" applyFont="1" applyBorder="1" applyAlignment="1">
      <alignment horizontal="center" vertical="center"/>
    </xf>
    <xf numFmtId="0" fontId="2" fillId="9" borderId="6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54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164" fontId="2" fillId="0" borderId="58" xfId="0" applyNumberFormat="1" applyFont="1" applyBorder="1" applyAlignment="1">
      <alignment horizontal="center" vertical="center"/>
    </xf>
    <xf numFmtId="14" fontId="2" fillId="0" borderId="6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35" xfId="0" applyNumberFormat="1" applyFont="1" applyBorder="1" applyAlignment="1">
      <alignment horizontal="center" vertical="center"/>
    </xf>
    <xf numFmtId="2" fontId="2" fillId="0" borderId="62" xfId="0" applyNumberFormat="1" applyFont="1" applyBorder="1" applyAlignment="1">
      <alignment horizontal="center" vertical="center"/>
    </xf>
    <xf numFmtId="2" fontId="2" fillId="0" borderId="64" xfId="0" applyNumberFormat="1" applyFont="1" applyBorder="1" applyAlignment="1">
      <alignment horizontal="center" vertical="center"/>
    </xf>
    <xf numFmtId="2" fontId="2" fillId="0" borderId="67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2" fontId="2" fillId="0" borderId="44" xfId="0" applyNumberFormat="1" applyFont="1" applyBorder="1" applyAlignment="1">
      <alignment horizontal="center" vertical="center"/>
    </xf>
    <xf numFmtId="0" fontId="2" fillId="9" borderId="38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1" fillId="0" borderId="32" xfId="0" applyNumberFormat="1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2" fontId="2" fillId="0" borderId="53" xfId="0" applyNumberFormat="1" applyFont="1" applyBorder="1" applyAlignment="1">
      <alignment horizontal="center" vertical="center"/>
    </xf>
    <xf numFmtId="49" fontId="2" fillId="0" borderId="55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5" fontId="2" fillId="0" borderId="32" xfId="0" applyNumberFormat="1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1" fontId="2" fillId="0" borderId="64" xfId="0" applyNumberFormat="1" applyFont="1" applyBorder="1" applyAlignment="1">
      <alignment horizontal="center" vertical="center"/>
    </xf>
    <xf numFmtId="2" fontId="2" fillId="0" borderId="65" xfId="0" applyNumberFormat="1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2" fontId="2" fillId="0" borderId="66" xfId="0" applyNumberFormat="1" applyFont="1" applyBorder="1" applyAlignment="1">
      <alignment horizontal="center" vertical="center"/>
    </xf>
    <xf numFmtId="0" fontId="2" fillId="9" borderId="51" xfId="0" applyFont="1" applyFill="1" applyBorder="1" applyAlignment="1">
      <alignment horizontal="center" vertical="center"/>
    </xf>
    <xf numFmtId="165" fontId="2" fillId="0" borderId="64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2" fillId="0" borderId="56" xfId="0" applyNumberFormat="1" applyFont="1" applyBorder="1" applyAlignment="1">
      <alignment horizontal="center" vertical="center"/>
    </xf>
    <xf numFmtId="164" fontId="2" fillId="0" borderId="48" xfId="0" applyNumberFormat="1" applyFont="1" applyBorder="1" applyAlignment="1">
      <alignment horizontal="center" vertical="center"/>
    </xf>
    <xf numFmtId="164" fontId="2" fillId="0" borderId="66" xfId="0" applyNumberFormat="1" applyFont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2" fillId="9" borderId="47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54" xfId="0" applyFont="1" applyFill="1" applyBorder="1" applyAlignment="1">
      <alignment horizontal="center"/>
    </xf>
    <xf numFmtId="0" fontId="2" fillId="9" borderId="25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8" borderId="33" xfId="0" applyFont="1" applyFill="1" applyBorder="1" applyAlignment="1">
      <alignment horizontal="center"/>
    </xf>
    <xf numFmtId="0" fontId="10" fillId="8" borderId="34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9" borderId="44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10" fillId="9" borderId="60" xfId="0" applyFont="1" applyFill="1" applyBorder="1" applyAlignment="1">
      <alignment horizontal="center" vertical="center" wrapText="1"/>
    </xf>
    <xf numFmtId="0" fontId="10" fillId="9" borderId="51" xfId="0" applyFont="1" applyFill="1" applyBorder="1" applyAlignment="1">
      <alignment horizontal="center" vertical="center" wrapText="1"/>
    </xf>
    <xf numFmtId="0" fontId="2" fillId="9" borderId="44" xfId="0" applyFont="1" applyFill="1" applyBorder="1" applyAlignment="1">
      <alignment horizontal="center" wrapText="1"/>
    </xf>
    <xf numFmtId="0" fontId="2" fillId="9" borderId="13" xfId="0" applyFont="1" applyFill="1" applyBorder="1" applyAlignment="1">
      <alignment horizontal="center" wrapText="1"/>
    </xf>
    <xf numFmtId="0" fontId="1" fillId="9" borderId="61" xfId="0" applyFont="1" applyFill="1" applyBorder="1" applyAlignment="1">
      <alignment horizontal="center" vertical="center"/>
    </xf>
    <xf numFmtId="0" fontId="1" fillId="9" borderId="43" xfId="0" applyFont="1" applyFill="1" applyBorder="1" applyAlignment="1">
      <alignment horizontal="center" vertical="center"/>
    </xf>
    <xf numFmtId="0" fontId="1" fillId="9" borderId="53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2" fillId="9" borderId="61" xfId="0" applyFont="1" applyFill="1" applyBorder="1" applyAlignment="1">
      <alignment horizontal="center" vertical="center" wrapText="1"/>
    </xf>
    <xf numFmtId="0" fontId="2" fillId="9" borderId="43" xfId="0" applyFont="1" applyFill="1" applyBorder="1" applyAlignment="1">
      <alignment horizontal="center" vertical="center" wrapText="1"/>
    </xf>
    <xf numFmtId="0" fontId="2" fillId="9" borderId="62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10" fillId="9" borderId="33" xfId="0" applyFont="1" applyFill="1" applyBorder="1" applyAlignment="1">
      <alignment horizontal="center"/>
    </xf>
    <xf numFmtId="0" fontId="10" fillId="9" borderId="36" xfId="0" applyFont="1" applyFill="1" applyBorder="1" applyAlignment="1">
      <alignment horizontal="center"/>
    </xf>
    <xf numFmtId="0" fontId="10" fillId="9" borderId="34" xfId="0" applyFont="1" applyFill="1" applyBorder="1" applyAlignment="1">
      <alignment horizontal="center"/>
    </xf>
    <xf numFmtId="0" fontId="10" fillId="8" borderId="37" xfId="0" applyFont="1" applyFill="1" applyBorder="1" applyAlignment="1">
      <alignment horizontal="center" vertical="center" wrapText="1"/>
    </xf>
    <xf numFmtId="0" fontId="10" fillId="8" borderId="3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14" fontId="10" fillId="4" borderId="3" xfId="0" applyNumberFormat="1" applyFont="1" applyFill="1" applyBorder="1" applyAlignment="1">
      <alignment horizontal="center" vertical="center" wrapText="1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7" borderId="19" xfId="0" applyFont="1" applyFill="1" applyBorder="1" applyAlignment="1">
      <alignment horizontal="center" vertical="center" wrapText="1"/>
    </xf>
    <xf numFmtId="0" fontId="10" fillId="7" borderId="51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10" fillId="9" borderId="68" xfId="0" applyFont="1" applyFill="1" applyBorder="1" applyAlignment="1">
      <alignment horizontal="center" vertical="center"/>
    </xf>
    <xf numFmtId="0" fontId="2" fillId="9" borderId="69" xfId="0" applyFont="1" applyFill="1" applyBorder="1" applyAlignment="1">
      <alignment horizontal="center" wrapText="1"/>
    </xf>
    <xf numFmtId="0" fontId="2" fillId="9" borderId="70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colors>
    <mruColors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.dash@soton.ac.uk" TargetMode="External"/><Relationship Id="rId1" Type="http://schemas.openxmlformats.org/officeDocument/2006/relationships/hyperlink" Target="mailto:fernando.camacho@eolab.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65"/>
  <sheetViews>
    <sheetView tabSelected="1" workbookViewId="0">
      <selection activeCell="E14" sqref="E14"/>
    </sheetView>
  </sheetViews>
  <sheetFormatPr baseColWidth="10" defaultColWidth="9.140625" defaultRowHeight="15" x14ac:dyDescent="0.25"/>
  <cols>
    <col min="1" max="1" width="7.28515625" style="1" bestFit="1" customWidth="1"/>
    <col min="2" max="2" width="16.85546875" style="1" customWidth="1"/>
    <col min="3" max="3" width="18" style="1" bestFit="1" customWidth="1"/>
    <col min="4" max="4" width="52.140625" style="1" bestFit="1" customWidth="1"/>
  </cols>
  <sheetData>
    <row r="3" spans="2:4" ht="15" customHeight="1" x14ac:dyDescent="0.25">
      <c r="B3" s="180" t="s">
        <v>0</v>
      </c>
      <c r="C3" s="180"/>
      <c r="D3" s="180"/>
    </row>
    <row r="4" spans="2:4" ht="20.25" customHeight="1" x14ac:dyDescent="0.25">
      <c r="B4" s="181" t="s">
        <v>1</v>
      </c>
      <c r="C4" s="181"/>
      <c r="D4" s="181"/>
    </row>
    <row r="5" spans="2:4" ht="21" thickBot="1" x14ac:dyDescent="0.3">
      <c r="D5" s="66"/>
    </row>
    <row r="6" spans="2:4" ht="15.75" thickBot="1" x14ac:dyDescent="0.3">
      <c r="B6" s="201" t="s">
        <v>2</v>
      </c>
      <c r="C6" s="202"/>
      <c r="D6" s="203"/>
    </row>
    <row r="7" spans="2:4" x14ac:dyDescent="0.25">
      <c r="B7" s="63" t="s">
        <v>3</v>
      </c>
      <c r="C7" s="159" t="s">
        <v>0</v>
      </c>
      <c r="D7" s="160"/>
    </row>
    <row r="8" spans="2:4" x14ac:dyDescent="0.25">
      <c r="B8" s="64" t="s">
        <v>4</v>
      </c>
      <c r="C8" s="161" t="s">
        <v>5</v>
      </c>
      <c r="D8" s="162"/>
    </row>
    <row r="9" spans="2:4" x14ac:dyDescent="0.25">
      <c r="B9" s="64" t="s">
        <v>6</v>
      </c>
      <c r="C9" s="182" t="s">
        <v>7</v>
      </c>
      <c r="D9" s="183"/>
    </row>
    <row r="10" spans="2:4" x14ac:dyDescent="0.25">
      <c r="B10" s="64" t="s">
        <v>8</v>
      </c>
      <c r="C10" s="182" t="s">
        <v>9</v>
      </c>
      <c r="D10" s="183"/>
    </row>
    <row r="11" spans="2:4" x14ac:dyDescent="0.25">
      <c r="B11" s="64" t="s">
        <v>10</v>
      </c>
      <c r="C11" s="182" t="s">
        <v>11</v>
      </c>
      <c r="D11" s="183"/>
    </row>
    <row r="12" spans="2:4" ht="30" customHeight="1" x14ac:dyDescent="0.25">
      <c r="B12" s="65" t="s">
        <v>12</v>
      </c>
      <c r="C12" s="191" t="s">
        <v>13</v>
      </c>
      <c r="D12" s="192"/>
    </row>
    <row r="13" spans="2:4" x14ac:dyDescent="0.25">
      <c r="B13" s="188" t="s">
        <v>14</v>
      </c>
      <c r="C13" s="193" t="s">
        <v>15</v>
      </c>
      <c r="D13" s="194"/>
    </row>
    <row r="14" spans="2:4" x14ac:dyDescent="0.25">
      <c r="B14" s="189"/>
      <c r="C14" s="195"/>
      <c r="D14" s="196"/>
    </row>
    <row r="15" spans="2:4" x14ac:dyDescent="0.25">
      <c r="B15" s="189"/>
      <c r="C15" s="197" t="s">
        <v>16</v>
      </c>
      <c r="D15" s="198"/>
    </row>
    <row r="16" spans="2:4" ht="15.75" thickBot="1" x14ac:dyDescent="0.3">
      <c r="B16" s="190"/>
      <c r="C16" s="199"/>
      <c r="D16" s="200"/>
    </row>
    <row r="17" spans="1:4" ht="39" customHeight="1" thickBot="1" x14ac:dyDescent="0.3">
      <c r="B17" s="244" t="s">
        <v>200</v>
      </c>
      <c r="C17" s="245" t="s">
        <v>201</v>
      </c>
      <c r="D17" s="246"/>
    </row>
    <row r="19" spans="1:4" ht="15.75" thickBot="1" x14ac:dyDescent="0.3"/>
    <row r="20" spans="1:4" ht="26.25" thickBot="1" x14ac:dyDescent="0.3">
      <c r="A20" s="67" t="s">
        <v>17</v>
      </c>
      <c r="B20" s="184" t="s">
        <v>18</v>
      </c>
      <c r="C20" s="185"/>
      <c r="D20" s="68" t="s">
        <v>19</v>
      </c>
    </row>
    <row r="21" spans="1:4" ht="15.75" customHeight="1" x14ac:dyDescent="0.25">
      <c r="A21" s="2">
        <v>1</v>
      </c>
      <c r="B21" s="157" t="s">
        <v>20</v>
      </c>
      <c r="C21" s="158"/>
      <c r="D21" s="37" t="s">
        <v>21</v>
      </c>
    </row>
    <row r="22" spans="1:4" ht="15.75" customHeight="1" x14ac:dyDescent="0.25">
      <c r="A22" s="3">
        <v>2</v>
      </c>
      <c r="B22" s="155" t="s">
        <v>22</v>
      </c>
      <c r="C22" s="156"/>
      <c r="D22" s="38" t="s">
        <v>23</v>
      </c>
    </row>
    <row r="23" spans="1:4" ht="15.75" customHeight="1" x14ac:dyDescent="0.25">
      <c r="A23" s="3">
        <v>3</v>
      </c>
      <c r="B23" s="155" t="s">
        <v>24</v>
      </c>
      <c r="C23" s="156"/>
      <c r="D23" s="38" t="s">
        <v>25</v>
      </c>
    </row>
    <row r="24" spans="1:4" ht="15.75" customHeight="1" x14ac:dyDescent="0.25">
      <c r="A24" s="3">
        <v>4</v>
      </c>
      <c r="B24" s="155" t="s">
        <v>26</v>
      </c>
      <c r="C24" s="156"/>
      <c r="D24" s="38" t="s">
        <v>27</v>
      </c>
    </row>
    <row r="25" spans="1:4" ht="15.75" customHeight="1" x14ac:dyDescent="0.25">
      <c r="A25" s="3">
        <v>5</v>
      </c>
      <c r="B25" s="155" t="s">
        <v>28</v>
      </c>
      <c r="C25" s="156"/>
      <c r="D25" s="38" t="s">
        <v>29</v>
      </c>
    </row>
    <row r="26" spans="1:4" ht="15.75" customHeight="1" x14ac:dyDescent="0.25">
      <c r="A26" s="3">
        <v>6</v>
      </c>
      <c r="B26" s="155" t="s">
        <v>30</v>
      </c>
      <c r="C26" s="156"/>
      <c r="D26" s="38" t="s">
        <v>31</v>
      </c>
    </row>
    <row r="27" spans="1:4" ht="15.75" customHeight="1" x14ac:dyDescent="0.25">
      <c r="A27" s="3">
        <v>7</v>
      </c>
      <c r="B27" s="155" t="s">
        <v>32</v>
      </c>
      <c r="C27" s="156"/>
      <c r="D27" s="38" t="s">
        <v>33</v>
      </c>
    </row>
    <row r="28" spans="1:4" ht="15.75" customHeight="1" x14ac:dyDescent="0.25">
      <c r="A28" s="3">
        <v>8</v>
      </c>
      <c r="B28" s="155" t="s">
        <v>34</v>
      </c>
      <c r="C28" s="156"/>
      <c r="D28" s="38" t="s">
        <v>35</v>
      </c>
    </row>
    <row r="29" spans="1:4" ht="15.75" customHeight="1" thickBot="1" x14ac:dyDescent="0.3">
      <c r="A29" s="3">
        <v>9</v>
      </c>
      <c r="B29" s="155" t="s">
        <v>36</v>
      </c>
      <c r="C29" s="156"/>
      <c r="D29" s="38" t="s">
        <v>37</v>
      </c>
    </row>
    <row r="30" spans="1:4" x14ac:dyDescent="0.25">
      <c r="A30" s="4">
        <v>11</v>
      </c>
      <c r="B30" s="186" t="s">
        <v>38</v>
      </c>
      <c r="C30" s="48" t="s">
        <v>39</v>
      </c>
      <c r="D30" s="34" t="s">
        <v>40</v>
      </c>
    </row>
    <row r="31" spans="1:4" x14ac:dyDescent="0.25">
      <c r="A31" s="5">
        <v>12</v>
      </c>
      <c r="B31" s="187"/>
      <c r="C31" s="49" t="s">
        <v>41</v>
      </c>
      <c r="D31" s="38" t="s">
        <v>42</v>
      </c>
    </row>
    <row r="32" spans="1:4" ht="25.5" x14ac:dyDescent="0.25">
      <c r="A32" s="5">
        <v>13</v>
      </c>
      <c r="B32" s="187"/>
      <c r="C32" s="49" t="s">
        <v>43</v>
      </c>
      <c r="D32" s="38" t="s">
        <v>44</v>
      </c>
    </row>
    <row r="33" spans="1:4" ht="38.25" x14ac:dyDescent="0.25">
      <c r="A33" s="5">
        <v>14</v>
      </c>
      <c r="B33" s="187"/>
      <c r="C33" s="49" t="s">
        <v>45</v>
      </c>
      <c r="D33" s="38" t="s">
        <v>46</v>
      </c>
    </row>
    <row r="34" spans="1:4" ht="25.5" x14ac:dyDescent="0.25">
      <c r="A34" s="5">
        <v>19</v>
      </c>
      <c r="B34" s="187"/>
      <c r="C34" s="49" t="s">
        <v>38</v>
      </c>
      <c r="D34" s="38" t="s">
        <v>47</v>
      </c>
    </row>
    <row r="35" spans="1:4" ht="39" thickBot="1" x14ac:dyDescent="0.3">
      <c r="A35" s="7">
        <v>20</v>
      </c>
      <c r="B35" s="187"/>
      <c r="C35" s="50" t="s">
        <v>45</v>
      </c>
      <c r="D35" s="38" t="s">
        <v>48</v>
      </c>
    </row>
    <row r="36" spans="1:4" x14ac:dyDescent="0.25">
      <c r="A36" s="4">
        <v>25</v>
      </c>
      <c r="B36" s="163" t="s">
        <v>49</v>
      </c>
      <c r="C36" s="51" t="s">
        <v>39</v>
      </c>
      <c r="D36" s="34" t="s">
        <v>40</v>
      </c>
    </row>
    <row r="37" spans="1:4" x14ac:dyDescent="0.25">
      <c r="A37" s="5">
        <v>26</v>
      </c>
      <c r="B37" s="164"/>
      <c r="C37" s="52" t="s">
        <v>41</v>
      </c>
      <c r="D37" s="38" t="s">
        <v>42</v>
      </c>
    </row>
    <row r="38" spans="1:4" ht="38.25" x14ac:dyDescent="0.25">
      <c r="A38" s="5">
        <v>27</v>
      </c>
      <c r="B38" s="164"/>
      <c r="C38" s="52" t="s">
        <v>49</v>
      </c>
      <c r="D38" s="38" t="s">
        <v>50</v>
      </c>
    </row>
    <row r="39" spans="1:4" ht="39" thickBot="1" x14ac:dyDescent="0.3">
      <c r="A39" s="7">
        <v>28</v>
      </c>
      <c r="B39" s="165"/>
      <c r="C39" s="53" t="s">
        <v>45</v>
      </c>
      <c r="D39" s="39" t="s">
        <v>51</v>
      </c>
    </row>
    <row r="40" spans="1:4" x14ac:dyDescent="0.25">
      <c r="A40" s="4">
        <v>33</v>
      </c>
      <c r="B40" s="166" t="s">
        <v>52</v>
      </c>
      <c r="C40" s="54" t="s">
        <v>39</v>
      </c>
      <c r="D40" s="34" t="s">
        <v>40</v>
      </c>
    </row>
    <row r="41" spans="1:4" x14ac:dyDescent="0.25">
      <c r="A41" s="5">
        <v>34</v>
      </c>
      <c r="B41" s="167"/>
      <c r="C41" s="55" t="s">
        <v>41</v>
      </c>
      <c r="D41" s="38" t="s">
        <v>42</v>
      </c>
    </row>
    <row r="42" spans="1:4" x14ac:dyDescent="0.25">
      <c r="A42" s="5">
        <v>35</v>
      </c>
      <c r="B42" s="167"/>
      <c r="C42" s="55" t="s">
        <v>52</v>
      </c>
      <c r="D42" s="40" t="s">
        <v>53</v>
      </c>
    </row>
    <row r="43" spans="1:4" ht="39.75" thickBot="1" x14ac:dyDescent="0.3">
      <c r="A43" s="7">
        <v>36</v>
      </c>
      <c r="B43" s="168"/>
      <c r="C43" s="56" t="s">
        <v>45</v>
      </c>
      <c r="D43" s="40" t="s">
        <v>54</v>
      </c>
    </row>
    <row r="44" spans="1:4" ht="15" customHeight="1" x14ac:dyDescent="0.25">
      <c r="A44" s="4">
        <v>41</v>
      </c>
      <c r="B44" s="169" t="s">
        <v>55</v>
      </c>
      <c r="C44" s="70" t="s">
        <v>39</v>
      </c>
      <c r="D44" s="34" t="s">
        <v>40</v>
      </c>
    </row>
    <row r="45" spans="1:4" x14ac:dyDescent="0.25">
      <c r="A45" s="5">
        <v>42</v>
      </c>
      <c r="B45" s="170"/>
      <c r="C45" s="57" t="s">
        <v>41</v>
      </c>
      <c r="D45" s="38" t="s">
        <v>42</v>
      </c>
    </row>
    <row r="46" spans="1:4" x14ac:dyDescent="0.25">
      <c r="A46" s="5">
        <v>43</v>
      </c>
      <c r="B46" s="170"/>
      <c r="C46" s="57" t="s">
        <v>56</v>
      </c>
      <c r="D46" s="38" t="s">
        <v>57</v>
      </c>
    </row>
    <row r="47" spans="1:4" ht="38.25" x14ac:dyDescent="0.25">
      <c r="A47" s="5">
        <v>44</v>
      </c>
      <c r="B47" s="170"/>
      <c r="C47" s="57" t="s">
        <v>45</v>
      </c>
      <c r="D47" s="38" t="s">
        <v>58</v>
      </c>
    </row>
    <row r="48" spans="1:4" ht="27" x14ac:dyDescent="0.25">
      <c r="A48" s="5">
        <v>45</v>
      </c>
      <c r="B48" s="170"/>
      <c r="C48" s="57" t="s">
        <v>59</v>
      </c>
      <c r="D48" s="38" t="s">
        <v>60</v>
      </c>
    </row>
    <row r="49" spans="1:4" x14ac:dyDescent="0.25">
      <c r="A49" s="7">
        <v>46</v>
      </c>
      <c r="B49" s="170"/>
      <c r="C49" s="58" t="s">
        <v>45</v>
      </c>
      <c r="D49" s="39" t="s">
        <v>61</v>
      </c>
    </row>
    <row r="50" spans="1:4" x14ac:dyDescent="0.25">
      <c r="A50" s="7">
        <v>47</v>
      </c>
      <c r="B50" s="170"/>
      <c r="C50" s="57" t="s">
        <v>62</v>
      </c>
      <c r="D50" s="38" t="s">
        <v>63</v>
      </c>
    </row>
    <row r="51" spans="1:4" ht="15.75" thickBot="1" x14ac:dyDescent="0.3">
      <c r="A51" s="6">
        <v>48</v>
      </c>
      <c r="B51" s="171"/>
      <c r="C51" s="59" t="s">
        <v>45</v>
      </c>
      <c r="D51" s="7" t="s">
        <v>61</v>
      </c>
    </row>
    <row r="52" spans="1:4" x14ac:dyDescent="0.25">
      <c r="A52" s="4">
        <v>49</v>
      </c>
      <c r="B52" s="175" t="s">
        <v>64</v>
      </c>
      <c r="C52" s="69" t="s">
        <v>65</v>
      </c>
      <c r="D52" s="34" t="s">
        <v>66</v>
      </c>
    </row>
    <row r="53" spans="1:4" x14ac:dyDescent="0.25">
      <c r="A53" s="5">
        <v>50</v>
      </c>
      <c r="B53" s="176"/>
      <c r="C53" s="60" t="s">
        <v>67</v>
      </c>
      <c r="D53" s="37" t="s">
        <v>68</v>
      </c>
    </row>
    <row r="54" spans="1:4" x14ac:dyDescent="0.25">
      <c r="A54" s="5">
        <v>51</v>
      </c>
      <c r="B54" s="176"/>
      <c r="C54" s="61" t="s">
        <v>69</v>
      </c>
      <c r="D54" s="41" t="s">
        <v>70</v>
      </c>
    </row>
    <row r="55" spans="1:4" ht="15.75" thickBot="1" x14ac:dyDescent="0.3">
      <c r="A55" s="6">
        <v>52</v>
      </c>
      <c r="B55" s="177"/>
      <c r="C55" s="62" t="s">
        <v>71</v>
      </c>
      <c r="D55" s="42" t="s">
        <v>72</v>
      </c>
    </row>
    <row r="56" spans="1:4" ht="15.75" customHeight="1" thickBot="1" x14ac:dyDescent="0.3">
      <c r="A56" s="24">
        <v>53</v>
      </c>
      <c r="B56" s="178" t="s">
        <v>73</v>
      </c>
      <c r="C56" s="179"/>
      <c r="D56" s="43" t="s">
        <v>74</v>
      </c>
    </row>
    <row r="57" spans="1:4" x14ac:dyDescent="0.25">
      <c r="A57" s="23"/>
      <c r="B57" s="23"/>
      <c r="C57" s="23"/>
      <c r="D57" s="23"/>
    </row>
    <row r="58" spans="1:4" ht="15.75" thickBot="1" x14ac:dyDescent="0.3">
      <c r="A58" s="23"/>
      <c r="B58" s="23"/>
      <c r="C58" s="23"/>
      <c r="D58" s="23"/>
    </row>
    <row r="59" spans="1:4" ht="30" customHeight="1" x14ac:dyDescent="0.25">
      <c r="A59" s="23"/>
      <c r="B59" s="23"/>
      <c r="C59" s="172" t="s">
        <v>75</v>
      </c>
      <c r="D59" s="44" t="s">
        <v>76</v>
      </c>
    </row>
    <row r="60" spans="1:4" x14ac:dyDescent="0.25">
      <c r="A60" s="23"/>
      <c r="B60" s="23"/>
      <c r="C60" s="173"/>
      <c r="D60" s="45" t="s">
        <v>77</v>
      </c>
    </row>
    <row r="61" spans="1:4" x14ac:dyDescent="0.25">
      <c r="A61" s="23"/>
      <c r="B61" s="23"/>
      <c r="C61" s="173"/>
      <c r="D61" s="46" t="s">
        <v>78</v>
      </c>
    </row>
    <row r="62" spans="1:4" ht="15.75" thickBot="1" x14ac:dyDescent="0.3">
      <c r="A62" s="23"/>
      <c r="B62" s="23"/>
      <c r="C62" s="174"/>
      <c r="D62" s="47" t="s">
        <v>79</v>
      </c>
    </row>
    <row r="65" spans="2:2" x14ac:dyDescent="0.25">
      <c r="B65" s="23" t="s">
        <v>80</v>
      </c>
    </row>
  </sheetData>
  <mergeCells count="30">
    <mergeCell ref="B3:D3"/>
    <mergeCell ref="B4:D4"/>
    <mergeCell ref="C10:D10"/>
    <mergeCell ref="B20:C20"/>
    <mergeCell ref="B30:B35"/>
    <mergeCell ref="B23:C23"/>
    <mergeCell ref="B13:B16"/>
    <mergeCell ref="C12:D12"/>
    <mergeCell ref="C11:D11"/>
    <mergeCell ref="C13:D14"/>
    <mergeCell ref="C15:D16"/>
    <mergeCell ref="C9:D9"/>
    <mergeCell ref="B28:C28"/>
    <mergeCell ref="B6:D6"/>
    <mergeCell ref="B24:C24"/>
    <mergeCell ref="B25:C25"/>
    <mergeCell ref="B36:B39"/>
    <mergeCell ref="B40:B43"/>
    <mergeCell ref="B44:B51"/>
    <mergeCell ref="B29:C29"/>
    <mergeCell ref="C59:C62"/>
    <mergeCell ref="B52:B55"/>
    <mergeCell ref="B56:C56"/>
    <mergeCell ref="B26:C26"/>
    <mergeCell ref="B27:C27"/>
    <mergeCell ref="B21:C21"/>
    <mergeCell ref="B22:C22"/>
    <mergeCell ref="C7:D7"/>
    <mergeCell ref="C8:D8"/>
    <mergeCell ref="C17:D17"/>
  </mergeCells>
  <hyperlinks>
    <hyperlink ref="D60" r:id="rId1"/>
    <hyperlink ref="D62" r:id="rId2"/>
  </hyperlinks>
  <pageMargins left="0.7" right="0.7" top="0.75" bottom="0.75" header="0.3" footer="0.3"/>
  <pageSetup paperSize="9" orientation="portrait" verticalDpi="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1"/>
  <sheetViews>
    <sheetView zoomScaleNormal="100" workbookViewId="0">
      <pane ySplit="2" topLeftCell="A132" activePane="bottomLeft" state="frozen"/>
      <selection pane="bottomLeft" activeCell="V132" sqref="V132:W132"/>
    </sheetView>
  </sheetViews>
  <sheetFormatPr baseColWidth="10" defaultColWidth="9.140625" defaultRowHeight="12.75" x14ac:dyDescent="0.2"/>
  <cols>
    <col min="1" max="1" width="4.28515625" style="8" customWidth="1"/>
    <col min="2" max="2" width="5.85546875" style="8" customWidth="1"/>
    <col min="3" max="3" width="4.42578125" style="8" customWidth="1"/>
    <col min="4" max="4" width="5.85546875" style="8" customWidth="1"/>
    <col min="5" max="5" width="8.42578125" style="8" customWidth="1"/>
    <col min="6" max="6" width="8" style="8" customWidth="1"/>
    <col min="7" max="7" width="9.85546875" style="8" customWidth="1"/>
    <col min="8" max="8" width="16.140625" style="8" bestFit="1" customWidth="1"/>
    <col min="9" max="9" width="13.140625" style="72" bestFit="1" customWidth="1"/>
    <col min="10" max="10" width="12.28515625" style="8" bestFit="1" customWidth="1"/>
    <col min="11" max="11" width="12.140625" style="8" bestFit="1" customWidth="1"/>
    <col min="12" max="12" width="6.28515625" style="8" bestFit="1" customWidth="1"/>
    <col min="13" max="13" width="11.28515625" style="8" bestFit="1" customWidth="1"/>
    <col min="14" max="14" width="5" style="8" bestFit="1" customWidth="1"/>
    <col min="15" max="15" width="11.28515625" style="8" bestFit="1" customWidth="1"/>
    <col min="16" max="16" width="8.28515625" style="8" bestFit="1" customWidth="1"/>
    <col min="17" max="17" width="12.140625" style="8" bestFit="1" customWidth="1"/>
    <col min="18" max="18" width="7.28515625" style="8" bestFit="1" customWidth="1"/>
    <col min="19" max="19" width="11.28515625" style="8" bestFit="1" customWidth="1"/>
    <col min="20" max="20" width="8.28515625" style="8" bestFit="1" customWidth="1"/>
    <col min="21" max="21" width="12.140625" style="8" bestFit="1" customWidth="1"/>
    <col min="22" max="22" width="8.5703125" style="8" bestFit="1" customWidth="1"/>
    <col min="23" max="23" width="11.28515625" style="8" bestFit="1" customWidth="1"/>
    <col min="24" max="24" width="15.28515625" style="8" bestFit="1" customWidth="1"/>
    <col min="25" max="25" width="12.140625" style="8" bestFit="1" customWidth="1"/>
    <col min="26" max="26" width="6.42578125" style="8" customWidth="1"/>
    <col min="27" max="27" width="11.28515625" style="8" bestFit="1" customWidth="1"/>
    <col min="28" max="28" width="6.85546875" style="8" customWidth="1"/>
    <col min="29" max="29" width="11.28515625" style="8" bestFit="1" customWidth="1"/>
    <col min="30" max="30" width="6.42578125" style="8" customWidth="1"/>
    <col min="31" max="31" width="11.28515625" style="8" bestFit="1" customWidth="1"/>
    <col min="32" max="32" width="8.28515625" style="8" bestFit="1" customWidth="1"/>
    <col min="33" max="33" width="9.7109375" style="8" bestFit="1" customWidth="1"/>
    <col min="34" max="34" width="7.28515625" style="8" bestFit="1" customWidth="1"/>
    <col min="35" max="35" width="7" style="8" customWidth="1"/>
    <col min="36" max="36" width="55.28515625" style="9" bestFit="1" customWidth="1"/>
    <col min="37" max="16384" width="9.140625" style="8"/>
  </cols>
  <sheetData>
    <row r="1" spans="1:36" ht="15" customHeight="1" x14ac:dyDescent="0.2">
      <c r="A1" s="225" t="s">
        <v>20</v>
      </c>
      <c r="B1" s="206" t="s">
        <v>22</v>
      </c>
      <c r="C1" s="206" t="s">
        <v>24</v>
      </c>
      <c r="D1" s="206" t="s">
        <v>26</v>
      </c>
      <c r="E1" s="206" t="s">
        <v>81</v>
      </c>
      <c r="F1" s="206" t="s">
        <v>82</v>
      </c>
      <c r="G1" s="206" t="s">
        <v>83</v>
      </c>
      <c r="H1" s="206" t="s">
        <v>34</v>
      </c>
      <c r="I1" s="208" t="s">
        <v>84</v>
      </c>
      <c r="J1" s="219" t="s">
        <v>38</v>
      </c>
      <c r="K1" s="220"/>
      <c r="L1" s="220"/>
      <c r="M1" s="220"/>
      <c r="N1" s="220"/>
      <c r="O1" s="221"/>
      <c r="P1" s="216" t="s">
        <v>49</v>
      </c>
      <c r="Q1" s="217"/>
      <c r="R1" s="217"/>
      <c r="S1" s="218"/>
      <c r="T1" s="222" t="s">
        <v>52</v>
      </c>
      <c r="U1" s="223"/>
      <c r="V1" s="223"/>
      <c r="W1" s="224"/>
      <c r="X1" s="213" t="s">
        <v>55</v>
      </c>
      <c r="Y1" s="214"/>
      <c r="Z1" s="214"/>
      <c r="AA1" s="214"/>
      <c r="AB1" s="214"/>
      <c r="AC1" s="214"/>
      <c r="AD1" s="214"/>
      <c r="AE1" s="215"/>
      <c r="AF1" s="210" t="s">
        <v>64</v>
      </c>
      <c r="AG1" s="211"/>
      <c r="AH1" s="211"/>
      <c r="AI1" s="212"/>
      <c r="AJ1" s="204" t="s">
        <v>73</v>
      </c>
    </row>
    <row r="2" spans="1:36" s="71" customFormat="1" ht="51.75" thickBot="1" x14ac:dyDescent="0.25">
      <c r="A2" s="226"/>
      <c r="B2" s="207"/>
      <c r="C2" s="207"/>
      <c r="D2" s="207"/>
      <c r="E2" s="207"/>
      <c r="F2" s="207"/>
      <c r="G2" s="207"/>
      <c r="H2" s="207"/>
      <c r="I2" s="209"/>
      <c r="J2" s="10" t="s">
        <v>39</v>
      </c>
      <c r="K2" s="11" t="s">
        <v>41</v>
      </c>
      <c r="L2" s="11" t="s">
        <v>43</v>
      </c>
      <c r="M2" s="11" t="s">
        <v>45</v>
      </c>
      <c r="N2" s="11" t="s">
        <v>38</v>
      </c>
      <c r="O2" s="73" t="s">
        <v>45</v>
      </c>
      <c r="P2" s="12" t="s">
        <v>39</v>
      </c>
      <c r="Q2" s="13" t="s">
        <v>41</v>
      </c>
      <c r="R2" s="13" t="s">
        <v>49</v>
      </c>
      <c r="S2" s="78" t="s">
        <v>45</v>
      </c>
      <c r="T2" s="74" t="s">
        <v>39</v>
      </c>
      <c r="U2" s="75" t="s">
        <v>41</v>
      </c>
      <c r="V2" s="75" t="s">
        <v>52</v>
      </c>
      <c r="W2" s="76" t="s">
        <v>45</v>
      </c>
      <c r="X2" s="14" t="s">
        <v>39</v>
      </c>
      <c r="Y2" s="15" t="s">
        <v>41</v>
      </c>
      <c r="Z2" s="15" t="s">
        <v>56</v>
      </c>
      <c r="AA2" s="15" t="s">
        <v>85</v>
      </c>
      <c r="AB2" s="15" t="s">
        <v>59</v>
      </c>
      <c r="AC2" s="15" t="s">
        <v>85</v>
      </c>
      <c r="AD2" s="15" t="s">
        <v>62</v>
      </c>
      <c r="AE2" s="77" t="s">
        <v>85</v>
      </c>
      <c r="AF2" s="16" t="s">
        <v>65</v>
      </c>
      <c r="AG2" s="17" t="s">
        <v>67</v>
      </c>
      <c r="AH2" s="17" t="s">
        <v>69</v>
      </c>
      <c r="AI2" s="18" t="s">
        <v>71</v>
      </c>
      <c r="AJ2" s="205"/>
    </row>
    <row r="3" spans="1:36" ht="15" customHeight="1" x14ac:dyDescent="0.2">
      <c r="A3" s="79">
        <v>1</v>
      </c>
      <c r="B3" s="80" t="s">
        <v>86</v>
      </c>
      <c r="C3" s="80">
        <v>1</v>
      </c>
      <c r="D3" s="81" t="s">
        <v>87</v>
      </c>
      <c r="E3" s="152">
        <v>39.057139999999997</v>
      </c>
      <c r="F3" s="82">
        <v>-2.1036100000000002</v>
      </c>
      <c r="G3" s="80">
        <v>20</v>
      </c>
      <c r="H3" s="81" t="s">
        <v>88</v>
      </c>
      <c r="I3" s="83">
        <v>43253</v>
      </c>
      <c r="J3" s="79" t="s">
        <v>89</v>
      </c>
      <c r="K3" s="84">
        <v>12</v>
      </c>
      <c r="L3" s="85">
        <v>4.18</v>
      </c>
      <c r="M3" s="85">
        <v>0.47503440871199998</v>
      </c>
      <c r="N3" s="85">
        <v>5.66</v>
      </c>
      <c r="O3" s="86">
        <v>0.701724456627</v>
      </c>
      <c r="P3" s="79" t="s">
        <v>89</v>
      </c>
      <c r="Q3" s="84">
        <v>12</v>
      </c>
      <c r="R3" s="85">
        <v>0.91</v>
      </c>
      <c r="S3" s="86">
        <v>3.8377022114999999E-2</v>
      </c>
      <c r="T3" s="79" t="s">
        <v>89</v>
      </c>
      <c r="U3" s="84">
        <v>12</v>
      </c>
      <c r="V3" s="85">
        <v>0.88827923058900005</v>
      </c>
      <c r="W3" s="86">
        <v>3.8279379279399998E-2</v>
      </c>
      <c r="X3" s="79" t="s">
        <v>90</v>
      </c>
      <c r="Y3" s="80">
        <v>234</v>
      </c>
      <c r="Z3" s="85">
        <v>0.32509704952500001</v>
      </c>
      <c r="AA3" s="85">
        <v>1.21299855522E-2</v>
      </c>
      <c r="AB3" s="85">
        <f>L3*Z3</f>
        <v>1.3589056670144999</v>
      </c>
      <c r="AC3" s="85">
        <f>AB3*SQRT((M3/L3)^2+(AA3/Z3)^2)</f>
        <v>0.16254279191517518</v>
      </c>
      <c r="AD3" s="86">
        <f>N3*Z3</f>
        <v>1.8400493003115002</v>
      </c>
      <c r="AE3" s="87">
        <f>AD3*SQRT((O3/N3)^2+(AA3/Z3)^2)</f>
        <v>0.23823568827083078</v>
      </c>
      <c r="AF3" s="88">
        <v>4.09</v>
      </c>
      <c r="AG3" s="85">
        <v>0.73851590106007059</v>
      </c>
      <c r="AH3" s="85">
        <v>0.94</v>
      </c>
      <c r="AI3" s="86">
        <v>0.95</v>
      </c>
      <c r="AJ3" s="89" t="s">
        <v>91</v>
      </c>
    </row>
    <row r="4" spans="1:36" ht="15" customHeight="1" x14ac:dyDescent="0.2">
      <c r="A4" s="90">
        <v>1</v>
      </c>
      <c r="B4" s="91" t="s">
        <v>86</v>
      </c>
      <c r="C4" s="91">
        <v>1</v>
      </c>
      <c r="D4" s="80" t="s">
        <v>87</v>
      </c>
      <c r="E4" s="125">
        <v>39.057139999999997</v>
      </c>
      <c r="F4" s="92">
        <v>-2.1036100000000002</v>
      </c>
      <c r="G4" s="91">
        <v>20</v>
      </c>
      <c r="H4" s="80" t="s">
        <v>88</v>
      </c>
      <c r="I4" s="83">
        <v>43253</v>
      </c>
      <c r="J4" s="90" t="s">
        <v>92</v>
      </c>
      <c r="K4" s="91">
        <v>15</v>
      </c>
      <c r="L4" s="91">
        <v>4.5599999999999996</v>
      </c>
      <c r="M4" s="91">
        <v>0.17</v>
      </c>
      <c r="N4" s="91">
        <v>4.91</v>
      </c>
      <c r="O4" s="93">
        <v>0.16</v>
      </c>
      <c r="P4" s="90" t="s">
        <v>92</v>
      </c>
      <c r="Q4" s="91">
        <v>15</v>
      </c>
      <c r="R4" s="91">
        <v>0.95</v>
      </c>
      <c r="S4" s="93">
        <v>0.01</v>
      </c>
      <c r="T4" s="90" t="s">
        <v>92</v>
      </c>
      <c r="U4" s="91">
        <v>15</v>
      </c>
      <c r="V4" s="94">
        <v>0.96</v>
      </c>
      <c r="W4" s="95">
        <v>0.01</v>
      </c>
      <c r="X4" s="90" t="s">
        <v>90</v>
      </c>
      <c r="Y4" s="91">
        <v>234</v>
      </c>
      <c r="Z4" s="94">
        <v>0.32509704952500001</v>
      </c>
      <c r="AA4" s="94">
        <v>1.21299855522E-2</v>
      </c>
      <c r="AB4" s="85">
        <f t="shared" ref="AB4:AB67" si="0">L4*Z4</f>
        <v>1.482442545834</v>
      </c>
      <c r="AC4" s="85">
        <f t="shared" ref="AC4:AC67" si="1">AB4*SQRT((M4/L4)^2+(AA4/Z4)^2)</f>
        <v>7.8191332020480786E-2</v>
      </c>
      <c r="AD4" s="86">
        <f t="shared" ref="AD4:AD67" si="2">N4*Z4</f>
        <v>1.5962265131677502</v>
      </c>
      <c r="AE4" s="96">
        <f t="shared" ref="AE4:AE67" si="3">AD4*SQRT((O4/N4)^2+(AA4/Z4)^2)</f>
        <v>7.9074634328151927E-2</v>
      </c>
      <c r="AF4" s="97" t="s">
        <v>93</v>
      </c>
      <c r="AG4" s="80" t="s">
        <v>93</v>
      </c>
      <c r="AH4" s="91" t="s">
        <v>93</v>
      </c>
      <c r="AI4" s="93" t="s">
        <v>93</v>
      </c>
      <c r="AJ4" s="98" t="s">
        <v>91</v>
      </c>
    </row>
    <row r="5" spans="1:36" ht="15" customHeight="1" thickBot="1" x14ac:dyDescent="0.25">
      <c r="A5" s="99">
        <v>1</v>
      </c>
      <c r="B5" s="100" t="s">
        <v>86</v>
      </c>
      <c r="C5" s="100">
        <v>1</v>
      </c>
      <c r="D5" s="101" t="s">
        <v>87</v>
      </c>
      <c r="E5" s="153">
        <v>39.057139999999997</v>
      </c>
      <c r="F5" s="102">
        <v>-2.1036100000000002</v>
      </c>
      <c r="G5" s="100">
        <v>20</v>
      </c>
      <c r="H5" s="101" t="s">
        <v>88</v>
      </c>
      <c r="I5" s="103">
        <v>43253</v>
      </c>
      <c r="J5" s="99" t="s">
        <v>94</v>
      </c>
      <c r="K5" s="100" t="s">
        <v>93</v>
      </c>
      <c r="L5" s="104">
        <f>AVERAGE(L3:L4)</f>
        <v>4.3699999999999992</v>
      </c>
      <c r="M5" s="104">
        <f>SQRT((SQRT(M3^2+M4^2)/2)^2+(STDEV(L3:L4)/SQRT(2))^2)</f>
        <v>0.31581548784866431</v>
      </c>
      <c r="N5" s="104">
        <f>AVERAGE(N3:N4)</f>
        <v>5.2850000000000001</v>
      </c>
      <c r="O5" s="105">
        <f>SQRT((SQRT(O3^2+O4^2)/2)^2+(STDEV(N3:N4)/SQRT(2))^2)</f>
        <v>0.51973964949493179</v>
      </c>
      <c r="P5" s="99" t="s">
        <v>94</v>
      </c>
      <c r="Q5" s="100" t="s">
        <v>93</v>
      </c>
      <c r="R5" s="106">
        <f>AVERAGE(R3:R4)</f>
        <v>0.92999999999999994</v>
      </c>
      <c r="S5" s="105">
        <f>SQRT((SQRT(S3^2+S4^2)/2)^2+(STDEV(R3:R4)/SQRT(2))^2)</f>
        <v>2.8163788037190565E-2</v>
      </c>
      <c r="T5" s="99" t="s">
        <v>94</v>
      </c>
      <c r="U5" s="100" t="s">
        <v>93</v>
      </c>
      <c r="V5" s="106">
        <f>AVERAGE(V3:V4)</f>
        <v>0.92413961529450006</v>
      </c>
      <c r="W5" s="105">
        <f>SQRT((SQRT(W3^2+W4^2)/2)^2+(STDEV(V3:V4)/SQRT(2))^2)</f>
        <v>4.0954791059538989E-2</v>
      </c>
      <c r="X5" s="99" t="s">
        <v>90</v>
      </c>
      <c r="Y5" s="100">
        <v>234</v>
      </c>
      <c r="Z5" s="104">
        <v>0.32509704952500001</v>
      </c>
      <c r="AA5" s="104">
        <v>1.21299855522E-2</v>
      </c>
      <c r="AB5" s="107">
        <f t="shared" si="0"/>
        <v>1.4206741064242498</v>
      </c>
      <c r="AC5" s="107">
        <f t="shared" si="1"/>
        <v>0.11554705180192794</v>
      </c>
      <c r="AD5" s="108">
        <f t="shared" si="2"/>
        <v>1.7181379067396252</v>
      </c>
      <c r="AE5" s="109">
        <f t="shared" si="3"/>
        <v>0.1807184401738193</v>
      </c>
      <c r="AF5" s="110"/>
      <c r="AG5" s="101"/>
      <c r="AH5" s="100"/>
      <c r="AI5" s="111"/>
      <c r="AJ5" s="112" t="s">
        <v>91</v>
      </c>
    </row>
    <row r="6" spans="1:36" ht="15" customHeight="1" x14ac:dyDescent="0.2">
      <c r="A6" s="79">
        <v>1</v>
      </c>
      <c r="B6" s="80" t="s">
        <v>86</v>
      </c>
      <c r="C6" s="80">
        <v>2</v>
      </c>
      <c r="D6" s="81" t="s">
        <v>95</v>
      </c>
      <c r="E6" s="152">
        <v>39.057209999999998</v>
      </c>
      <c r="F6" s="82">
        <v>-2.1043599999999998</v>
      </c>
      <c r="G6" s="80">
        <v>20</v>
      </c>
      <c r="H6" s="81" t="s">
        <v>88</v>
      </c>
      <c r="I6" s="83">
        <v>43253</v>
      </c>
      <c r="J6" s="79" t="s">
        <v>89</v>
      </c>
      <c r="K6" s="84">
        <v>13</v>
      </c>
      <c r="L6" s="85">
        <v>3.9</v>
      </c>
      <c r="M6" s="85">
        <v>0.45009717299699997</v>
      </c>
      <c r="N6" s="85">
        <v>5.415</v>
      </c>
      <c r="O6" s="86">
        <v>0.68123767309600003</v>
      </c>
      <c r="P6" s="79" t="s">
        <v>89</v>
      </c>
      <c r="Q6" s="84">
        <v>13</v>
      </c>
      <c r="R6" s="85">
        <v>0.92</v>
      </c>
      <c r="S6" s="86">
        <v>3.85794310429E-2</v>
      </c>
      <c r="T6" s="79" t="s">
        <v>89</v>
      </c>
      <c r="U6" s="84">
        <v>13</v>
      </c>
      <c r="V6" s="85">
        <v>0.903714722518</v>
      </c>
      <c r="W6" s="86">
        <v>3.8958644116499998E-2</v>
      </c>
      <c r="X6" s="79" t="s">
        <v>90</v>
      </c>
      <c r="Y6" s="80">
        <v>234</v>
      </c>
      <c r="Z6" s="85">
        <v>0.30960577118499999</v>
      </c>
      <c r="AA6" s="85">
        <v>1.52642055821E-2</v>
      </c>
      <c r="AB6" s="85">
        <f t="shared" si="0"/>
        <v>1.2074625076215</v>
      </c>
      <c r="AC6" s="85">
        <f t="shared" si="1"/>
        <v>0.15153560246408773</v>
      </c>
      <c r="AD6" s="86">
        <f t="shared" si="2"/>
        <v>1.6765152509667749</v>
      </c>
      <c r="AE6" s="87">
        <f t="shared" si="3"/>
        <v>0.22653288086012235</v>
      </c>
      <c r="AF6" s="88">
        <v>3.74</v>
      </c>
      <c r="AG6" s="85">
        <v>0.72022160664819945</v>
      </c>
      <c r="AH6" s="85">
        <v>0.94</v>
      </c>
      <c r="AI6" s="86">
        <v>0.95</v>
      </c>
      <c r="AJ6" s="89" t="s">
        <v>91</v>
      </c>
    </row>
    <row r="7" spans="1:36" ht="15" customHeight="1" x14ac:dyDescent="0.2">
      <c r="A7" s="90">
        <v>1</v>
      </c>
      <c r="B7" s="91" t="s">
        <v>86</v>
      </c>
      <c r="C7" s="91">
        <v>2</v>
      </c>
      <c r="D7" s="80" t="s">
        <v>95</v>
      </c>
      <c r="E7" s="125">
        <v>39.057209999999998</v>
      </c>
      <c r="F7" s="92">
        <v>-2.1043599999999998</v>
      </c>
      <c r="G7" s="91">
        <v>20</v>
      </c>
      <c r="H7" s="80" t="s">
        <v>88</v>
      </c>
      <c r="I7" s="83">
        <v>43253</v>
      </c>
      <c r="J7" s="90" t="s">
        <v>92</v>
      </c>
      <c r="K7" s="91">
        <v>15</v>
      </c>
      <c r="L7" s="91">
        <v>4.09</v>
      </c>
      <c r="M7" s="91">
        <v>0.13</v>
      </c>
      <c r="N7" s="91">
        <v>4.47</v>
      </c>
      <c r="O7" s="93">
        <v>0.15</v>
      </c>
      <c r="P7" s="90" t="s">
        <v>92</v>
      </c>
      <c r="Q7" s="91">
        <v>15</v>
      </c>
      <c r="R7" s="91">
        <v>0.94</v>
      </c>
      <c r="S7" s="93">
        <v>0.02</v>
      </c>
      <c r="T7" s="90" t="s">
        <v>92</v>
      </c>
      <c r="U7" s="91">
        <v>15</v>
      </c>
      <c r="V7" s="94">
        <v>0.93</v>
      </c>
      <c r="W7" s="95">
        <v>0.02</v>
      </c>
      <c r="X7" s="90" t="s">
        <v>90</v>
      </c>
      <c r="Y7" s="91">
        <v>234</v>
      </c>
      <c r="Z7" s="94">
        <v>0.30960577118499999</v>
      </c>
      <c r="AA7" s="94">
        <v>1.52642055821E-2</v>
      </c>
      <c r="AB7" s="85">
        <f t="shared" si="0"/>
        <v>1.26628760414665</v>
      </c>
      <c r="AC7" s="85">
        <f t="shared" si="1"/>
        <v>7.4280157627095833E-2</v>
      </c>
      <c r="AD7" s="86">
        <f t="shared" si="2"/>
        <v>1.38393779719695</v>
      </c>
      <c r="AE7" s="96">
        <f t="shared" si="3"/>
        <v>8.2536193411647404E-2</v>
      </c>
      <c r="AF7" s="97" t="s">
        <v>93</v>
      </c>
      <c r="AG7" s="80" t="s">
        <v>93</v>
      </c>
      <c r="AH7" s="91" t="s">
        <v>93</v>
      </c>
      <c r="AI7" s="93" t="s">
        <v>93</v>
      </c>
      <c r="AJ7" s="98" t="s">
        <v>91</v>
      </c>
    </row>
    <row r="8" spans="1:36" ht="15" customHeight="1" thickBot="1" x14ac:dyDescent="0.25">
      <c r="A8" s="99">
        <v>1</v>
      </c>
      <c r="B8" s="100" t="s">
        <v>86</v>
      </c>
      <c r="C8" s="100">
        <v>2</v>
      </c>
      <c r="D8" s="101" t="s">
        <v>95</v>
      </c>
      <c r="E8" s="153">
        <v>39.057209999999998</v>
      </c>
      <c r="F8" s="102">
        <v>-2.1043599999999998</v>
      </c>
      <c r="G8" s="100">
        <v>20</v>
      </c>
      <c r="H8" s="101" t="s">
        <v>88</v>
      </c>
      <c r="I8" s="103">
        <v>43253</v>
      </c>
      <c r="J8" s="99" t="s">
        <v>94</v>
      </c>
      <c r="K8" s="100" t="s">
        <v>93</v>
      </c>
      <c r="L8" s="104">
        <f>AVERAGE(L6:L7)</f>
        <v>3.9950000000000001</v>
      </c>
      <c r="M8" s="104">
        <f>SQRT((SQRT(M6^2+M7^2)/2)^2+(STDEV(L6:L7)/SQRT(2))^2)</f>
        <v>0.2527782947267681</v>
      </c>
      <c r="N8" s="104">
        <f>AVERAGE(N6:N7)</f>
        <v>4.9424999999999999</v>
      </c>
      <c r="O8" s="105">
        <f>SQRT((SQRT(O6^2+O7^2)/2)^2+(STDEV(N6:N7)/SQRT(2))^2)</f>
        <v>0.58728395330650163</v>
      </c>
      <c r="P8" s="99" t="s">
        <v>94</v>
      </c>
      <c r="Q8" s="100" t="s">
        <v>93</v>
      </c>
      <c r="R8" s="106">
        <f>AVERAGE(R6:R7)</f>
        <v>0.92999999999999994</v>
      </c>
      <c r="S8" s="105">
        <f>SQRT((SQRT(S6^2+S7^2)/2)^2+(STDEV(R6:R7)/SQRT(2))^2)</f>
        <v>2.3918468280775592E-2</v>
      </c>
      <c r="T8" s="99" t="s">
        <v>94</v>
      </c>
      <c r="U8" s="100" t="s">
        <v>93</v>
      </c>
      <c r="V8" s="106">
        <f>AVERAGE(V6:V7)</f>
        <v>0.91685736125900008</v>
      </c>
      <c r="W8" s="105">
        <f>SQRT((SQRT(W6^2+W7^2)/2)^2+(STDEV(V6:V7)/SQRT(2))^2)</f>
        <v>2.553767688975369E-2</v>
      </c>
      <c r="X8" s="99" t="s">
        <v>90</v>
      </c>
      <c r="Y8" s="100">
        <v>234</v>
      </c>
      <c r="Z8" s="104">
        <v>0.30960577118499999</v>
      </c>
      <c r="AA8" s="104">
        <v>1.52642055821E-2</v>
      </c>
      <c r="AB8" s="107">
        <f t="shared" si="0"/>
        <v>1.2368750558840751</v>
      </c>
      <c r="AC8" s="107">
        <f t="shared" si="1"/>
        <v>9.9214427016533116E-2</v>
      </c>
      <c r="AD8" s="108">
        <f t="shared" si="2"/>
        <v>1.5302265240818624</v>
      </c>
      <c r="AE8" s="109">
        <f t="shared" si="3"/>
        <v>0.19685673349848204</v>
      </c>
      <c r="AF8" s="110"/>
      <c r="AG8" s="101"/>
      <c r="AH8" s="100"/>
      <c r="AI8" s="111"/>
      <c r="AJ8" s="112" t="s">
        <v>91</v>
      </c>
    </row>
    <row r="9" spans="1:36" ht="15" customHeight="1" x14ac:dyDescent="0.2">
      <c r="A9" s="79">
        <v>1</v>
      </c>
      <c r="B9" s="80" t="s">
        <v>86</v>
      </c>
      <c r="C9" s="80">
        <v>3</v>
      </c>
      <c r="D9" s="81" t="s">
        <v>96</v>
      </c>
      <c r="E9" s="152">
        <v>39.057029999999997</v>
      </c>
      <c r="F9" s="82">
        <v>-2.10487</v>
      </c>
      <c r="G9" s="80">
        <v>20</v>
      </c>
      <c r="H9" s="81" t="s">
        <v>88</v>
      </c>
      <c r="I9" s="83">
        <v>43253</v>
      </c>
      <c r="J9" s="79" t="s">
        <v>89</v>
      </c>
      <c r="K9" s="84">
        <v>13</v>
      </c>
      <c r="L9" s="85">
        <v>3.7833333333299999</v>
      </c>
      <c r="M9" s="85">
        <v>0.42686205895200002</v>
      </c>
      <c r="N9" s="85">
        <v>4.91</v>
      </c>
      <c r="O9" s="86">
        <v>0.66963222442100001</v>
      </c>
      <c r="P9" s="79" t="s">
        <v>89</v>
      </c>
      <c r="Q9" s="84">
        <v>13</v>
      </c>
      <c r="R9" s="85">
        <v>0.93</v>
      </c>
      <c r="S9" s="86">
        <v>3.8960910836700002E-2</v>
      </c>
      <c r="T9" s="79" t="s">
        <v>89</v>
      </c>
      <c r="U9" s="84">
        <v>13</v>
      </c>
      <c r="V9" s="85">
        <v>0.91890730235999996</v>
      </c>
      <c r="W9" s="86">
        <v>3.8486942676899998E-2</v>
      </c>
      <c r="X9" s="79" t="s">
        <v>90</v>
      </c>
      <c r="Y9" s="80">
        <v>234</v>
      </c>
      <c r="Z9" s="85">
        <v>0.32824089541599999</v>
      </c>
      <c r="AA9" s="85">
        <v>1.46253410321E-2</v>
      </c>
      <c r="AB9" s="85">
        <f t="shared" si="0"/>
        <v>1.2418447209894392</v>
      </c>
      <c r="AC9" s="85">
        <f t="shared" si="1"/>
        <v>0.15064364094275651</v>
      </c>
      <c r="AD9" s="86">
        <f t="shared" si="2"/>
        <v>1.6116627964925601</v>
      </c>
      <c r="AE9" s="87">
        <f t="shared" si="3"/>
        <v>0.23123381328296655</v>
      </c>
      <c r="AF9" s="88">
        <v>3.76</v>
      </c>
      <c r="AG9" s="85">
        <v>0.77053632043380849</v>
      </c>
      <c r="AH9" s="85">
        <v>0.94</v>
      </c>
      <c r="AI9" s="86">
        <v>0.95</v>
      </c>
      <c r="AJ9" s="89"/>
    </row>
    <row r="10" spans="1:36" ht="15" customHeight="1" x14ac:dyDescent="0.2">
      <c r="A10" s="90">
        <v>1</v>
      </c>
      <c r="B10" s="91" t="s">
        <v>86</v>
      </c>
      <c r="C10" s="91">
        <v>3</v>
      </c>
      <c r="D10" s="80" t="s">
        <v>96</v>
      </c>
      <c r="E10" s="125">
        <v>39.057029999999997</v>
      </c>
      <c r="F10" s="92">
        <v>-2.10487</v>
      </c>
      <c r="G10" s="91">
        <v>20</v>
      </c>
      <c r="H10" s="80" t="s">
        <v>88</v>
      </c>
      <c r="I10" s="83">
        <v>43253</v>
      </c>
      <c r="J10" s="90" t="s">
        <v>92</v>
      </c>
      <c r="K10" s="91">
        <v>15</v>
      </c>
      <c r="L10" s="91">
        <v>3.29</v>
      </c>
      <c r="M10" s="91">
        <v>0.19</v>
      </c>
      <c r="N10" s="91">
        <v>4.05</v>
      </c>
      <c r="O10" s="93">
        <v>0.19</v>
      </c>
      <c r="P10" s="90" t="s">
        <v>92</v>
      </c>
      <c r="Q10" s="91">
        <v>15</v>
      </c>
      <c r="R10" s="91">
        <v>0.83</v>
      </c>
      <c r="S10" s="93">
        <v>0.05</v>
      </c>
      <c r="T10" s="90" t="s">
        <v>92</v>
      </c>
      <c r="U10" s="91">
        <v>15</v>
      </c>
      <c r="V10" s="94">
        <v>0.89</v>
      </c>
      <c r="W10" s="95">
        <v>0.04</v>
      </c>
      <c r="X10" s="90" t="s">
        <v>90</v>
      </c>
      <c r="Y10" s="91">
        <v>234</v>
      </c>
      <c r="Z10" s="94">
        <v>0.32824089541599999</v>
      </c>
      <c r="AA10" s="94">
        <v>1.46253410321E-2</v>
      </c>
      <c r="AB10" s="85">
        <f t="shared" si="0"/>
        <v>1.0799125459186401</v>
      </c>
      <c r="AC10" s="85">
        <f t="shared" si="1"/>
        <v>7.8770367344275324E-2</v>
      </c>
      <c r="AD10" s="86">
        <f t="shared" si="2"/>
        <v>1.3293756264348</v>
      </c>
      <c r="AE10" s="96">
        <f t="shared" si="3"/>
        <v>8.6011591546109392E-2</v>
      </c>
      <c r="AF10" s="97" t="s">
        <v>93</v>
      </c>
      <c r="AG10" s="80" t="s">
        <v>93</v>
      </c>
      <c r="AH10" s="91" t="s">
        <v>93</v>
      </c>
      <c r="AI10" s="93" t="s">
        <v>93</v>
      </c>
      <c r="AJ10" s="98"/>
    </row>
    <row r="11" spans="1:36" ht="15" customHeight="1" thickBot="1" x14ac:dyDescent="0.25">
      <c r="A11" s="99">
        <v>1</v>
      </c>
      <c r="B11" s="100" t="s">
        <v>86</v>
      </c>
      <c r="C11" s="100">
        <v>3</v>
      </c>
      <c r="D11" s="101" t="s">
        <v>96</v>
      </c>
      <c r="E11" s="154">
        <v>39.057029999999997</v>
      </c>
      <c r="F11" s="113">
        <v>-2.10487</v>
      </c>
      <c r="G11" s="100">
        <v>20</v>
      </c>
      <c r="H11" s="101" t="s">
        <v>88</v>
      </c>
      <c r="I11" s="103">
        <v>43253</v>
      </c>
      <c r="J11" s="99" t="s">
        <v>94</v>
      </c>
      <c r="K11" s="100" t="s">
        <v>93</v>
      </c>
      <c r="L11" s="104">
        <f>AVERAGE(L9:L10)</f>
        <v>3.536666666665</v>
      </c>
      <c r="M11" s="104">
        <f>SQRT((SQRT(M9^2+M10^2)/2)^2+(STDEV(L9:L10)/SQRT(2))^2)</f>
        <v>0.33973850059539523</v>
      </c>
      <c r="N11" s="104">
        <f>AVERAGE(N9:N10)</f>
        <v>4.4800000000000004</v>
      </c>
      <c r="O11" s="105">
        <f>SQRT((SQRT(O9^2+O10^2)/2)^2+(STDEV(N9:N10)/SQRT(2))^2)</f>
        <v>0.55319691701577134</v>
      </c>
      <c r="P11" s="99" t="s">
        <v>94</v>
      </c>
      <c r="Q11" s="100" t="s">
        <v>93</v>
      </c>
      <c r="R11" s="106">
        <f>AVERAGE(R9:R10)</f>
        <v>0.88</v>
      </c>
      <c r="S11" s="105">
        <f>SQRT((SQRT(S9^2+S10^2)/2)^2+(STDEV(R9:R10)/SQRT(2))^2)</f>
        <v>5.919871741267986E-2</v>
      </c>
      <c r="T11" s="99" t="s">
        <v>94</v>
      </c>
      <c r="U11" s="100" t="s">
        <v>93</v>
      </c>
      <c r="V11" s="106">
        <f>AVERAGE(V9:V10)</f>
        <v>0.90445365117999998</v>
      </c>
      <c r="W11" s="105">
        <f>SQRT((SQRT(W9^2+W10^2)/2)^2+(STDEV(V9:V10)/SQRT(2))^2)</f>
        <v>3.1292478674385338E-2</v>
      </c>
      <c r="X11" s="99" t="s">
        <v>90</v>
      </c>
      <c r="Y11" s="100">
        <v>234</v>
      </c>
      <c r="Z11" s="104">
        <v>0.32824089541599999</v>
      </c>
      <c r="AA11" s="104">
        <v>1.46253410321E-2</v>
      </c>
      <c r="AB11" s="107">
        <f t="shared" si="0"/>
        <v>1.1608786334540395</v>
      </c>
      <c r="AC11" s="107">
        <f t="shared" si="1"/>
        <v>0.12292804754753479</v>
      </c>
      <c r="AD11" s="108">
        <f t="shared" si="2"/>
        <v>1.47051921146368</v>
      </c>
      <c r="AE11" s="109">
        <f t="shared" si="3"/>
        <v>0.19304154827370359</v>
      </c>
      <c r="AF11" s="110"/>
      <c r="AG11" s="101"/>
      <c r="AH11" s="100"/>
      <c r="AI11" s="111"/>
      <c r="AJ11" s="112"/>
    </row>
    <row r="12" spans="1:36" ht="15" customHeight="1" x14ac:dyDescent="0.2">
      <c r="A12" s="79">
        <v>1</v>
      </c>
      <c r="B12" s="80" t="s">
        <v>86</v>
      </c>
      <c r="C12" s="80">
        <v>4</v>
      </c>
      <c r="D12" s="80" t="s">
        <v>97</v>
      </c>
      <c r="E12" s="152">
        <v>39.057090000000002</v>
      </c>
      <c r="F12" s="82">
        <v>-2.1058400000000002</v>
      </c>
      <c r="G12" s="80">
        <v>20</v>
      </c>
      <c r="H12" s="80" t="s">
        <v>88</v>
      </c>
      <c r="I12" s="83">
        <v>43253</v>
      </c>
      <c r="J12" s="79" t="s">
        <v>92</v>
      </c>
      <c r="K12" s="80" t="s">
        <v>93</v>
      </c>
      <c r="L12" s="80" t="s">
        <v>93</v>
      </c>
      <c r="M12" s="80" t="s">
        <v>93</v>
      </c>
      <c r="N12" s="80" t="s">
        <v>93</v>
      </c>
      <c r="O12" s="114" t="s">
        <v>93</v>
      </c>
      <c r="P12" s="79" t="s">
        <v>92</v>
      </c>
      <c r="Q12" s="80" t="s">
        <v>93</v>
      </c>
      <c r="R12" s="80" t="s">
        <v>93</v>
      </c>
      <c r="S12" s="114" t="s">
        <v>93</v>
      </c>
      <c r="T12" s="79" t="s">
        <v>92</v>
      </c>
      <c r="U12" s="80" t="s">
        <v>93</v>
      </c>
      <c r="V12" s="85" t="s">
        <v>93</v>
      </c>
      <c r="W12" s="86" t="s">
        <v>93</v>
      </c>
      <c r="X12" s="79" t="s">
        <v>90</v>
      </c>
      <c r="Y12" s="80" t="s">
        <v>93</v>
      </c>
      <c r="Z12" s="85" t="s">
        <v>93</v>
      </c>
      <c r="AA12" s="85" t="s">
        <v>93</v>
      </c>
      <c r="AB12" s="85" t="s">
        <v>93</v>
      </c>
      <c r="AC12" s="85" t="s">
        <v>93</v>
      </c>
      <c r="AD12" s="86" t="s">
        <v>93</v>
      </c>
      <c r="AE12" s="87" t="s">
        <v>93</v>
      </c>
      <c r="AF12" s="115" t="s">
        <v>93</v>
      </c>
      <c r="AG12" s="80" t="s">
        <v>93</v>
      </c>
      <c r="AH12" s="80" t="s">
        <v>93</v>
      </c>
      <c r="AI12" s="114" t="s">
        <v>93</v>
      </c>
      <c r="AJ12" s="116" t="s">
        <v>98</v>
      </c>
    </row>
    <row r="13" spans="1:36" ht="15" customHeight="1" x14ac:dyDescent="0.2">
      <c r="A13" s="90">
        <v>1</v>
      </c>
      <c r="B13" s="91" t="s">
        <v>86</v>
      </c>
      <c r="C13" s="91">
        <v>4</v>
      </c>
      <c r="D13" s="81" t="s">
        <v>97</v>
      </c>
      <c r="E13" s="125">
        <v>39.057090000000002</v>
      </c>
      <c r="F13" s="92">
        <v>-2.1058400000000002</v>
      </c>
      <c r="G13" s="91">
        <v>20</v>
      </c>
      <c r="H13" s="81" t="s">
        <v>88</v>
      </c>
      <c r="I13" s="83">
        <v>43253</v>
      </c>
      <c r="J13" s="90" t="s">
        <v>89</v>
      </c>
      <c r="K13" s="117">
        <v>15</v>
      </c>
      <c r="L13" s="94">
        <v>3.0233333333300001</v>
      </c>
      <c r="M13" s="94">
        <v>0.34297734020300003</v>
      </c>
      <c r="N13" s="94">
        <v>3.8650000000000002</v>
      </c>
      <c r="O13" s="95">
        <v>0.55597624178399996</v>
      </c>
      <c r="P13" s="90" t="s">
        <v>89</v>
      </c>
      <c r="Q13" s="117">
        <v>15</v>
      </c>
      <c r="R13" s="94">
        <v>0.91</v>
      </c>
      <c r="S13" s="95">
        <v>3.8208453498700001E-2</v>
      </c>
      <c r="T13" s="90" t="s">
        <v>89</v>
      </c>
      <c r="U13" s="117">
        <v>15</v>
      </c>
      <c r="V13" s="94">
        <v>0.88610717121299998</v>
      </c>
      <c r="W13" s="95">
        <v>3.8101025254399998E-2</v>
      </c>
      <c r="X13" s="90" t="s">
        <v>90</v>
      </c>
      <c r="Y13" s="91">
        <v>234</v>
      </c>
      <c r="Z13" s="94">
        <v>0.32515309986000002</v>
      </c>
      <c r="AA13" s="94">
        <v>1.5180341105700001E-2</v>
      </c>
      <c r="AB13" s="85">
        <f t="shared" si="0"/>
        <v>0.98304620524231623</v>
      </c>
      <c r="AC13" s="85">
        <f t="shared" si="1"/>
        <v>0.12059483849858207</v>
      </c>
      <c r="AD13" s="86">
        <f t="shared" si="2"/>
        <v>1.2567167309589002</v>
      </c>
      <c r="AE13" s="96">
        <f t="shared" si="3"/>
        <v>0.19006018398298363</v>
      </c>
      <c r="AF13" s="118">
        <v>2.94</v>
      </c>
      <c r="AG13" s="85">
        <v>0.78223372143078906</v>
      </c>
      <c r="AH13" s="94">
        <v>0.91</v>
      </c>
      <c r="AI13" s="95">
        <v>0.92</v>
      </c>
      <c r="AJ13" s="119" t="s">
        <v>98</v>
      </c>
    </row>
    <row r="14" spans="1:36" ht="15" customHeight="1" thickBot="1" x14ac:dyDescent="0.25">
      <c r="A14" s="99">
        <v>1</v>
      </c>
      <c r="B14" s="100" t="s">
        <v>86</v>
      </c>
      <c r="C14" s="100">
        <v>4</v>
      </c>
      <c r="D14" s="101" t="s">
        <v>97</v>
      </c>
      <c r="E14" s="153">
        <v>39.057090000000002</v>
      </c>
      <c r="F14" s="102">
        <v>-2.1058400000000002</v>
      </c>
      <c r="G14" s="100">
        <v>20</v>
      </c>
      <c r="H14" s="101" t="s">
        <v>88</v>
      </c>
      <c r="I14" s="103">
        <v>43253</v>
      </c>
      <c r="J14" s="99" t="s">
        <v>94</v>
      </c>
      <c r="K14" s="100" t="s">
        <v>93</v>
      </c>
      <c r="L14" s="104">
        <v>3.0233333333300001</v>
      </c>
      <c r="M14" s="104">
        <v>0.34297734020300003</v>
      </c>
      <c r="N14" s="104">
        <v>3.8650000000000002</v>
      </c>
      <c r="O14" s="105">
        <v>0.55597624178399996</v>
      </c>
      <c r="P14" s="99" t="s">
        <v>94</v>
      </c>
      <c r="Q14" s="100">
        <v>15</v>
      </c>
      <c r="R14" s="106">
        <v>0.91</v>
      </c>
      <c r="S14" s="105">
        <v>3.8208453498700001E-2</v>
      </c>
      <c r="T14" s="99" t="s">
        <v>94</v>
      </c>
      <c r="U14" s="100">
        <v>15</v>
      </c>
      <c r="V14" s="106">
        <v>0.88610717121299998</v>
      </c>
      <c r="W14" s="105">
        <v>3.8101025254399998E-2</v>
      </c>
      <c r="X14" s="99" t="s">
        <v>90</v>
      </c>
      <c r="Y14" s="100">
        <v>234</v>
      </c>
      <c r="Z14" s="104">
        <v>0.32515309986000002</v>
      </c>
      <c r="AA14" s="104">
        <v>1.5180341105700001E-2</v>
      </c>
      <c r="AB14" s="107">
        <f t="shared" si="0"/>
        <v>0.98304620524231623</v>
      </c>
      <c r="AC14" s="107">
        <f t="shared" si="1"/>
        <v>0.12059483849858207</v>
      </c>
      <c r="AD14" s="108">
        <f t="shared" si="2"/>
        <v>1.2567167309589002</v>
      </c>
      <c r="AE14" s="109">
        <f t="shared" si="3"/>
        <v>0.19006018398298363</v>
      </c>
      <c r="AF14" s="110"/>
      <c r="AG14" s="101"/>
      <c r="AH14" s="100"/>
      <c r="AI14" s="111"/>
      <c r="AJ14" s="112" t="s">
        <v>98</v>
      </c>
    </row>
    <row r="15" spans="1:36" ht="15" customHeight="1" x14ac:dyDescent="0.2">
      <c r="A15" s="79">
        <v>1</v>
      </c>
      <c r="B15" s="80" t="s">
        <v>86</v>
      </c>
      <c r="C15" s="80">
        <v>5</v>
      </c>
      <c r="D15" s="81" t="s">
        <v>99</v>
      </c>
      <c r="E15" s="152">
        <v>39.057589999999998</v>
      </c>
      <c r="F15" s="82">
        <v>-2.1062599999999998</v>
      </c>
      <c r="G15" s="80">
        <v>20</v>
      </c>
      <c r="H15" s="81" t="s">
        <v>88</v>
      </c>
      <c r="I15" s="83">
        <v>43253</v>
      </c>
      <c r="J15" s="79" t="s">
        <v>89</v>
      </c>
      <c r="K15" s="84">
        <v>10</v>
      </c>
      <c r="L15" s="85">
        <v>4.0199999999999996</v>
      </c>
      <c r="M15" s="85">
        <v>0.45400947842</v>
      </c>
      <c r="N15" s="120">
        <v>4.7750000000000004</v>
      </c>
      <c r="O15" s="86">
        <v>0.78600617213000001</v>
      </c>
      <c r="P15" s="79" t="s">
        <v>89</v>
      </c>
      <c r="Q15" s="84">
        <v>10</v>
      </c>
      <c r="R15" s="85">
        <v>0.93</v>
      </c>
      <c r="S15" s="86">
        <v>3.8531461658500001E-2</v>
      </c>
      <c r="T15" s="79" t="s">
        <v>89</v>
      </c>
      <c r="U15" s="84">
        <v>10</v>
      </c>
      <c r="V15" s="85">
        <v>0.90738109292500002</v>
      </c>
      <c r="W15" s="86">
        <v>3.9070127812999997E-2</v>
      </c>
      <c r="X15" s="79" t="s">
        <v>90</v>
      </c>
      <c r="Y15" s="80">
        <v>234</v>
      </c>
      <c r="Z15" s="85">
        <v>0.37081024557600001</v>
      </c>
      <c r="AA15" s="85">
        <v>1.22530233645E-2</v>
      </c>
      <c r="AB15" s="85">
        <f t="shared" si="0"/>
        <v>1.4906571872155199</v>
      </c>
      <c r="AC15" s="85">
        <f t="shared" si="1"/>
        <v>0.17540937748525742</v>
      </c>
      <c r="AD15" s="86">
        <f t="shared" si="2"/>
        <v>1.7706189226254001</v>
      </c>
      <c r="AE15" s="87">
        <f t="shared" si="3"/>
        <v>0.29727367724463533</v>
      </c>
      <c r="AF15" s="88">
        <v>3.94</v>
      </c>
      <c r="AG15" s="85">
        <v>0.84188481675392657</v>
      </c>
      <c r="AH15" s="85">
        <v>0.94</v>
      </c>
      <c r="AI15" s="86">
        <v>0.95</v>
      </c>
      <c r="AJ15" s="89"/>
    </row>
    <row r="16" spans="1:36" ht="15" customHeight="1" x14ac:dyDescent="0.2">
      <c r="A16" s="90">
        <v>1</v>
      </c>
      <c r="B16" s="91" t="s">
        <v>86</v>
      </c>
      <c r="C16" s="91">
        <v>5</v>
      </c>
      <c r="D16" s="80" t="s">
        <v>99</v>
      </c>
      <c r="E16" s="125">
        <v>39.057589999999998</v>
      </c>
      <c r="F16" s="92">
        <v>-2.1062599999999998</v>
      </c>
      <c r="G16" s="91">
        <v>20</v>
      </c>
      <c r="H16" s="80" t="s">
        <v>88</v>
      </c>
      <c r="I16" s="83">
        <v>43253</v>
      </c>
      <c r="J16" s="90" t="s">
        <v>92</v>
      </c>
      <c r="K16" s="91">
        <v>15</v>
      </c>
      <c r="L16" s="91">
        <v>3.08</v>
      </c>
      <c r="M16" s="91">
        <v>0.18</v>
      </c>
      <c r="N16" s="91">
        <v>3.79</v>
      </c>
      <c r="O16" s="93">
        <v>0.18</v>
      </c>
      <c r="P16" s="90" t="s">
        <v>92</v>
      </c>
      <c r="Q16" s="91">
        <v>15</v>
      </c>
      <c r="R16" s="91">
        <v>0.87</v>
      </c>
      <c r="S16" s="93">
        <v>0.04</v>
      </c>
      <c r="T16" s="90" t="s">
        <v>92</v>
      </c>
      <c r="U16" s="91">
        <v>15</v>
      </c>
      <c r="V16" s="94">
        <v>0.88</v>
      </c>
      <c r="W16" s="95">
        <v>0.05</v>
      </c>
      <c r="X16" s="90" t="s">
        <v>90</v>
      </c>
      <c r="Y16" s="91">
        <v>234</v>
      </c>
      <c r="Z16" s="94">
        <v>0.37081024557600001</v>
      </c>
      <c r="AA16" s="94">
        <v>1.22530233645E-2</v>
      </c>
      <c r="AB16" s="85">
        <f t="shared" si="0"/>
        <v>1.14209555637408</v>
      </c>
      <c r="AC16" s="85">
        <f t="shared" si="1"/>
        <v>7.6676354803008828E-2</v>
      </c>
      <c r="AD16" s="86">
        <f t="shared" si="2"/>
        <v>1.4053708307330401</v>
      </c>
      <c r="AE16" s="96">
        <f t="shared" si="3"/>
        <v>8.1311651008977054E-2</v>
      </c>
      <c r="AF16" s="97" t="s">
        <v>93</v>
      </c>
      <c r="AG16" s="80" t="s">
        <v>93</v>
      </c>
      <c r="AH16" s="91" t="s">
        <v>93</v>
      </c>
      <c r="AI16" s="93" t="s">
        <v>93</v>
      </c>
      <c r="AJ16" s="98"/>
    </row>
    <row r="17" spans="1:36" ht="15" customHeight="1" thickBot="1" x14ac:dyDescent="0.25">
      <c r="A17" s="99">
        <v>1</v>
      </c>
      <c r="B17" s="100" t="s">
        <v>86</v>
      </c>
      <c r="C17" s="100">
        <v>5</v>
      </c>
      <c r="D17" s="101" t="s">
        <v>99</v>
      </c>
      <c r="E17" s="153">
        <v>39.057589999999998</v>
      </c>
      <c r="F17" s="102">
        <v>-2.1062599999999998</v>
      </c>
      <c r="G17" s="100">
        <v>20</v>
      </c>
      <c r="H17" s="101" t="s">
        <v>88</v>
      </c>
      <c r="I17" s="103">
        <v>43253</v>
      </c>
      <c r="J17" s="99" t="s">
        <v>94</v>
      </c>
      <c r="K17" s="100" t="s">
        <v>93</v>
      </c>
      <c r="L17" s="104">
        <f>AVERAGE(L15:L16)</f>
        <v>3.55</v>
      </c>
      <c r="M17" s="104">
        <f>SQRT((SQRT(M15^2+M16^2)/2)^2+(STDEV(L15:L16)/SQRT(2))^2)</f>
        <v>0.52965191552924507</v>
      </c>
      <c r="N17" s="104">
        <f>AVERAGE(N15:N16)</f>
        <v>4.2825000000000006</v>
      </c>
      <c r="O17" s="105">
        <f>SQRT((SQRT(O15^2+O16^2)/2)^2+(STDEV(N15:N16)/SQRT(2))^2)</f>
        <v>0.63648069543122054</v>
      </c>
      <c r="P17" s="99" t="s">
        <v>94</v>
      </c>
      <c r="Q17" s="100" t="s">
        <v>93</v>
      </c>
      <c r="R17" s="106">
        <f>AVERAGE(R15:R16)</f>
        <v>0.9</v>
      </c>
      <c r="S17" s="105">
        <f>SQRT((SQRT(S15^2+S16^2)/2)^2+(STDEV(R15:R16)/SQRT(2))^2)</f>
        <v>4.0879926423430794E-2</v>
      </c>
      <c r="T17" s="99" t="s">
        <v>94</v>
      </c>
      <c r="U17" s="100" t="s">
        <v>93</v>
      </c>
      <c r="V17" s="106">
        <f>AVERAGE(V15:V16)</f>
        <v>0.89369054646250001</v>
      </c>
      <c r="W17" s="105">
        <f>SQRT((SQRT(W15^2+W16^2)/2)^2+(STDEV(V15:V16)/SQRT(2))^2)</f>
        <v>3.4555025456117237E-2</v>
      </c>
      <c r="X17" s="99" t="s">
        <v>90</v>
      </c>
      <c r="Y17" s="100">
        <v>234</v>
      </c>
      <c r="Z17" s="104">
        <v>0.37081024557600001</v>
      </c>
      <c r="AA17" s="104">
        <v>1.22530233645E-2</v>
      </c>
      <c r="AB17" s="107">
        <f t="shared" si="0"/>
        <v>1.3163763717948</v>
      </c>
      <c r="AC17" s="107">
        <f t="shared" si="1"/>
        <v>0.20115962926693595</v>
      </c>
      <c r="AD17" s="108">
        <f t="shared" si="2"/>
        <v>1.5879948766792202</v>
      </c>
      <c r="AE17" s="109">
        <f t="shared" si="3"/>
        <v>0.24177650366869399</v>
      </c>
      <c r="AF17" s="110"/>
      <c r="AG17" s="101"/>
      <c r="AH17" s="100"/>
      <c r="AI17" s="111"/>
      <c r="AJ17" s="112"/>
    </row>
    <row r="18" spans="1:36" ht="15" customHeight="1" x14ac:dyDescent="0.2">
      <c r="A18" s="79">
        <v>1</v>
      </c>
      <c r="B18" s="80" t="s">
        <v>86</v>
      </c>
      <c r="C18" s="80">
        <v>6</v>
      </c>
      <c r="D18" s="81" t="s">
        <v>100</v>
      </c>
      <c r="E18" s="152">
        <v>39.057949999999998</v>
      </c>
      <c r="F18" s="82">
        <v>-2.1061100000000001</v>
      </c>
      <c r="G18" s="80">
        <v>20</v>
      </c>
      <c r="H18" s="81" t="s">
        <v>88</v>
      </c>
      <c r="I18" s="83">
        <v>43253</v>
      </c>
      <c r="J18" s="79" t="s">
        <v>89</v>
      </c>
      <c r="K18" s="84">
        <v>12</v>
      </c>
      <c r="L18" s="85">
        <v>3.7666666666699999</v>
      </c>
      <c r="M18" s="85">
        <v>0.42609049918800002</v>
      </c>
      <c r="N18" s="85">
        <v>4.51</v>
      </c>
      <c r="O18" s="86">
        <v>0.66292371430800001</v>
      </c>
      <c r="P18" s="79" t="s">
        <v>89</v>
      </c>
      <c r="Q18" s="84">
        <v>12</v>
      </c>
      <c r="R18" s="85">
        <v>0.94</v>
      </c>
      <c r="S18" s="86">
        <v>3.9030420819499999E-2</v>
      </c>
      <c r="T18" s="79" t="s">
        <v>89</v>
      </c>
      <c r="U18" s="84">
        <v>12</v>
      </c>
      <c r="V18" s="85">
        <v>0.92580657963400004</v>
      </c>
      <c r="W18" s="86">
        <v>3.9209250504400002E-2</v>
      </c>
      <c r="X18" s="79" t="s">
        <v>90</v>
      </c>
      <c r="Y18" s="80">
        <v>234</v>
      </c>
      <c r="Z18" s="85">
        <v>0.31338027338000002</v>
      </c>
      <c r="AA18" s="85">
        <v>1.4198695801E-2</v>
      </c>
      <c r="AB18" s="85">
        <f t="shared" si="0"/>
        <v>1.1803990297323781</v>
      </c>
      <c r="AC18" s="85">
        <f t="shared" si="1"/>
        <v>0.14384060687367062</v>
      </c>
      <c r="AD18" s="86">
        <f t="shared" si="2"/>
        <v>1.4133450329438</v>
      </c>
      <c r="AE18" s="87">
        <f t="shared" si="3"/>
        <v>0.21739257043871626</v>
      </c>
      <c r="AF18" s="88">
        <v>3.65</v>
      </c>
      <c r="AG18" s="85">
        <v>0.83518107908425721</v>
      </c>
      <c r="AH18" s="85">
        <v>0.95</v>
      </c>
      <c r="AI18" s="86">
        <v>0.95</v>
      </c>
      <c r="AJ18" s="89" t="s">
        <v>101</v>
      </c>
    </row>
    <row r="19" spans="1:36" ht="15" customHeight="1" x14ac:dyDescent="0.2">
      <c r="A19" s="90">
        <v>1</v>
      </c>
      <c r="B19" s="91" t="s">
        <v>86</v>
      </c>
      <c r="C19" s="91">
        <v>6</v>
      </c>
      <c r="D19" s="80" t="s">
        <v>100</v>
      </c>
      <c r="E19" s="125">
        <v>39.057949999999998</v>
      </c>
      <c r="F19" s="92">
        <v>-2.1061100000000001</v>
      </c>
      <c r="G19" s="91">
        <v>20</v>
      </c>
      <c r="H19" s="80" t="s">
        <v>88</v>
      </c>
      <c r="I19" s="83">
        <v>43253</v>
      </c>
      <c r="J19" s="90" t="s">
        <v>92</v>
      </c>
      <c r="K19" s="91">
        <v>15</v>
      </c>
      <c r="L19" s="91">
        <v>2.87</v>
      </c>
      <c r="M19" s="91">
        <v>0.13</v>
      </c>
      <c r="N19" s="91">
        <v>3.29</v>
      </c>
      <c r="O19" s="93">
        <v>0.16</v>
      </c>
      <c r="P19" s="90" t="s">
        <v>92</v>
      </c>
      <c r="Q19" s="91">
        <v>15</v>
      </c>
      <c r="R19" s="91">
        <v>0.83</v>
      </c>
      <c r="S19" s="93">
        <v>0.03</v>
      </c>
      <c r="T19" s="90" t="s">
        <v>92</v>
      </c>
      <c r="U19" s="91">
        <v>15</v>
      </c>
      <c r="V19" s="94">
        <v>0.87</v>
      </c>
      <c r="W19" s="95">
        <v>0.03</v>
      </c>
      <c r="X19" s="90" t="s">
        <v>90</v>
      </c>
      <c r="Y19" s="91">
        <v>234</v>
      </c>
      <c r="Z19" s="94">
        <v>0.31338027338000002</v>
      </c>
      <c r="AA19" s="94">
        <v>1.4198695801E-2</v>
      </c>
      <c r="AB19" s="85">
        <f t="shared" si="0"/>
        <v>0.89940138460060004</v>
      </c>
      <c r="AC19" s="85">
        <f t="shared" si="1"/>
        <v>5.7621914663328014E-2</v>
      </c>
      <c r="AD19" s="86">
        <f t="shared" si="2"/>
        <v>1.0310210994202</v>
      </c>
      <c r="AE19" s="96">
        <f t="shared" si="3"/>
        <v>6.8529372074222078E-2</v>
      </c>
      <c r="AF19" s="97" t="s">
        <v>93</v>
      </c>
      <c r="AG19" s="80" t="s">
        <v>93</v>
      </c>
      <c r="AH19" s="91" t="s">
        <v>93</v>
      </c>
      <c r="AI19" s="93" t="s">
        <v>93</v>
      </c>
      <c r="AJ19" s="98" t="s">
        <v>101</v>
      </c>
    </row>
    <row r="20" spans="1:36" ht="15" customHeight="1" thickBot="1" x14ac:dyDescent="0.25">
      <c r="A20" s="99">
        <v>1</v>
      </c>
      <c r="B20" s="100" t="s">
        <v>86</v>
      </c>
      <c r="C20" s="100">
        <v>6</v>
      </c>
      <c r="D20" s="101" t="s">
        <v>100</v>
      </c>
      <c r="E20" s="154">
        <v>39.057949999999998</v>
      </c>
      <c r="F20" s="113">
        <v>-2.1061100000000001</v>
      </c>
      <c r="G20" s="100">
        <v>20</v>
      </c>
      <c r="H20" s="101" t="s">
        <v>88</v>
      </c>
      <c r="I20" s="103">
        <v>43253</v>
      </c>
      <c r="J20" s="99" t="s">
        <v>94</v>
      </c>
      <c r="K20" s="100" t="s">
        <v>93</v>
      </c>
      <c r="L20" s="104">
        <f>AVERAGE(L18:L19)</f>
        <v>3.318333333335</v>
      </c>
      <c r="M20" s="104">
        <f>SQRT((SQRT(M18^2+M19^2)/2)^2+(STDEV(L18:L19)/SQRT(2))^2)</f>
        <v>0.50061567709555654</v>
      </c>
      <c r="N20" s="104">
        <f>AVERAGE(N18:N19)</f>
        <v>3.9</v>
      </c>
      <c r="O20" s="105">
        <f>SQRT((SQRT(O18^2+O19^2)/2)^2+(STDEV(N18:N19)/SQRT(2))^2)</f>
        <v>0.69883257132733878</v>
      </c>
      <c r="P20" s="99" t="s">
        <v>94</v>
      </c>
      <c r="Q20" s="100" t="s">
        <v>93</v>
      </c>
      <c r="R20" s="106">
        <f>AVERAGE(R18:R19)</f>
        <v>0.88500000000000001</v>
      </c>
      <c r="S20" s="105">
        <f>SQRT((SQRT(S18^2+S19^2)/2)^2+(STDEV(R18:R19)/SQRT(2))^2)</f>
        <v>6.0256480459256939E-2</v>
      </c>
      <c r="T20" s="99" t="s">
        <v>94</v>
      </c>
      <c r="U20" s="100" t="s">
        <v>93</v>
      </c>
      <c r="V20" s="106">
        <f>AVERAGE(V18:V19)</f>
        <v>0.89790328981700007</v>
      </c>
      <c r="W20" s="105">
        <f>SQRT((SQRT(W18^2+W19^2)/2)^2+(STDEV(V18:V19)/SQRT(2))^2)</f>
        <v>3.7254998508800062E-2</v>
      </c>
      <c r="X20" s="99" t="s">
        <v>90</v>
      </c>
      <c r="Y20" s="100">
        <v>234</v>
      </c>
      <c r="Z20" s="104">
        <v>0.31338027338000002</v>
      </c>
      <c r="AA20" s="104">
        <v>1.4198695801E-2</v>
      </c>
      <c r="AB20" s="107">
        <f t="shared" si="0"/>
        <v>1.0399002071664891</v>
      </c>
      <c r="AC20" s="107">
        <f t="shared" si="1"/>
        <v>0.16380542745509993</v>
      </c>
      <c r="AD20" s="108">
        <f t="shared" si="2"/>
        <v>1.2221830661820001</v>
      </c>
      <c r="AE20" s="109">
        <f t="shared" si="3"/>
        <v>0.22589274216807634</v>
      </c>
      <c r="AF20" s="110"/>
      <c r="AG20" s="101"/>
      <c r="AH20" s="100"/>
      <c r="AI20" s="111"/>
      <c r="AJ20" s="112" t="s">
        <v>101</v>
      </c>
    </row>
    <row r="21" spans="1:36" ht="15" customHeight="1" x14ac:dyDescent="0.2">
      <c r="A21" s="79">
        <v>1</v>
      </c>
      <c r="B21" s="80" t="s">
        <v>86</v>
      </c>
      <c r="C21" s="80">
        <v>7</v>
      </c>
      <c r="D21" s="81" t="s">
        <v>102</v>
      </c>
      <c r="E21" s="152">
        <v>39.057699999999997</v>
      </c>
      <c r="F21" s="82">
        <v>-2.1057199999999998</v>
      </c>
      <c r="G21" s="80">
        <v>20</v>
      </c>
      <c r="H21" s="81" t="s">
        <v>88</v>
      </c>
      <c r="I21" s="83">
        <v>43253</v>
      </c>
      <c r="J21" s="79" t="s">
        <v>89</v>
      </c>
      <c r="K21" s="84">
        <v>14</v>
      </c>
      <c r="L21" s="85">
        <v>4.0599999999999996</v>
      </c>
      <c r="M21" s="85">
        <v>0.462005209503</v>
      </c>
      <c r="N21" s="85">
        <v>5.335</v>
      </c>
      <c r="O21" s="86">
        <v>0.67744284122499998</v>
      </c>
      <c r="P21" s="79" t="s">
        <v>89</v>
      </c>
      <c r="Q21" s="84">
        <v>14</v>
      </c>
      <c r="R21" s="85">
        <v>0.94</v>
      </c>
      <c r="S21" s="86">
        <v>3.90546315873E-2</v>
      </c>
      <c r="T21" s="79" t="s">
        <v>89</v>
      </c>
      <c r="U21" s="84">
        <v>14</v>
      </c>
      <c r="V21" s="85">
        <v>0.91398668703599995</v>
      </c>
      <c r="W21" s="86">
        <v>3.8650493939199997E-2</v>
      </c>
      <c r="X21" s="79" t="s">
        <v>90</v>
      </c>
      <c r="Y21" s="80">
        <v>234</v>
      </c>
      <c r="Z21" s="85">
        <v>0.34461078994299998</v>
      </c>
      <c r="AA21" s="85">
        <v>1.38048389464E-2</v>
      </c>
      <c r="AB21" s="85">
        <f t="shared" si="0"/>
        <v>1.3991198071685798</v>
      </c>
      <c r="AC21" s="85">
        <f t="shared" si="1"/>
        <v>0.16878919774835449</v>
      </c>
      <c r="AD21" s="86">
        <f t="shared" si="2"/>
        <v>1.8384985643459049</v>
      </c>
      <c r="AE21" s="87">
        <f t="shared" si="3"/>
        <v>0.24479577361864735</v>
      </c>
      <c r="AF21" s="88">
        <v>3.64</v>
      </c>
      <c r="AG21" s="85">
        <v>0.76101218369259604</v>
      </c>
      <c r="AH21" s="85">
        <v>0.95</v>
      </c>
      <c r="AI21" s="86">
        <v>0.96</v>
      </c>
      <c r="AJ21" s="89"/>
    </row>
    <row r="22" spans="1:36" ht="15" customHeight="1" x14ac:dyDescent="0.2">
      <c r="A22" s="79">
        <v>1</v>
      </c>
      <c r="B22" s="80" t="s">
        <v>86</v>
      </c>
      <c r="C22" s="80">
        <v>7</v>
      </c>
      <c r="D22" s="80" t="s">
        <v>102</v>
      </c>
      <c r="E22" s="125">
        <v>39.057699999999997</v>
      </c>
      <c r="F22" s="92">
        <v>-2.1057199999999998</v>
      </c>
      <c r="G22" s="91">
        <v>20</v>
      </c>
      <c r="H22" s="80" t="s">
        <v>88</v>
      </c>
      <c r="I22" s="83">
        <v>43253</v>
      </c>
      <c r="J22" s="90" t="s">
        <v>92</v>
      </c>
      <c r="K22" s="91">
        <v>15</v>
      </c>
      <c r="L22" s="91">
        <v>4.18</v>
      </c>
      <c r="M22" s="91">
        <v>0.12</v>
      </c>
      <c r="N22" s="91">
        <v>4.42</v>
      </c>
      <c r="O22" s="93">
        <v>0.13</v>
      </c>
      <c r="P22" s="90" t="s">
        <v>92</v>
      </c>
      <c r="Q22" s="91">
        <v>15</v>
      </c>
      <c r="R22" s="91">
        <v>0.93</v>
      </c>
      <c r="S22" s="93">
        <v>0.02</v>
      </c>
      <c r="T22" s="90" t="s">
        <v>92</v>
      </c>
      <c r="U22" s="91">
        <v>15</v>
      </c>
      <c r="V22" s="94">
        <v>0.93</v>
      </c>
      <c r="W22" s="95">
        <v>0.02</v>
      </c>
      <c r="X22" s="90" t="s">
        <v>90</v>
      </c>
      <c r="Y22" s="91">
        <v>234</v>
      </c>
      <c r="Z22" s="94">
        <v>0.34461078994299998</v>
      </c>
      <c r="AA22" s="94">
        <v>1.38048389464E-2</v>
      </c>
      <c r="AB22" s="85">
        <f t="shared" si="0"/>
        <v>1.4404731019617398</v>
      </c>
      <c r="AC22" s="85">
        <f t="shared" si="1"/>
        <v>7.099206138976849E-2</v>
      </c>
      <c r="AD22" s="86">
        <f t="shared" si="2"/>
        <v>1.52317969154806</v>
      </c>
      <c r="AE22" s="96">
        <f t="shared" si="3"/>
        <v>7.5697477748053785E-2</v>
      </c>
      <c r="AF22" s="97" t="s">
        <v>93</v>
      </c>
      <c r="AG22" s="80" t="s">
        <v>93</v>
      </c>
      <c r="AH22" s="91" t="s">
        <v>93</v>
      </c>
      <c r="AI22" s="93" t="s">
        <v>93</v>
      </c>
      <c r="AJ22" s="98"/>
    </row>
    <row r="23" spans="1:36" ht="15" customHeight="1" thickBot="1" x14ac:dyDescent="0.25">
      <c r="A23" s="121">
        <v>1</v>
      </c>
      <c r="B23" s="101" t="s">
        <v>86</v>
      </c>
      <c r="C23" s="101">
        <v>7</v>
      </c>
      <c r="D23" s="101" t="s">
        <v>102</v>
      </c>
      <c r="E23" s="153">
        <v>39.057699999999997</v>
      </c>
      <c r="F23" s="102">
        <v>-2.1057199999999998</v>
      </c>
      <c r="G23" s="100">
        <v>20</v>
      </c>
      <c r="H23" s="101" t="s">
        <v>88</v>
      </c>
      <c r="I23" s="103">
        <v>43253</v>
      </c>
      <c r="J23" s="99" t="s">
        <v>94</v>
      </c>
      <c r="K23" s="100" t="s">
        <v>93</v>
      </c>
      <c r="L23" s="104">
        <f>AVERAGE(L21:L22)</f>
        <v>4.1199999999999992</v>
      </c>
      <c r="M23" s="104">
        <f>SQRT((SQRT(M21^2+M22^2)/2)^2+(STDEV(L21:L22)/SQRT(2))^2)</f>
        <v>0.24609389143572366</v>
      </c>
      <c r="N23" s="104">
        <f>AVERAGE(N21:N22)</f>
        <v>4.8774999999999995</v>
      </c>
      <c r="O23" s="105">
        <f>SQRT((SQRT(O21^2+O22^2)/2)^2+(STDEV(N21:N22)/SQRT(2))^2)</f>
        <v>0.57294279887415478</v>
      </c>
      <c r="P23" s="99" t="s">
        <v>94</v>
      </c>
      <c r="Q23" s="100" t="s">
        <v>93</v>
      </c>
      <c r="R23" s="106">
        <f>AVERAGE(R21:R22)</f>
        <v>0.93500000000000005</v>
      </c>
      <c r="S23" s="105">
        <f>SQRT((SQRT(S21^2+S22^2)/2)^2+(STDEV(R21:R22)/SQRT(2))^2)</f>
        <v>2.2501467998886922E-2</v>
      </c>
      <c r="T23" s="99" t="s">
        <v>94</v>
      </c>
      <c r="U23" s="100" t="s">
        <v>93</v>
      </c>
      <c r="V23" s="106">
        <f>AVERAGE(V21:V22)</f>
        <v>0.921993343518</v>
      </c>
      <c r="W23" s="105">
        <f>SQRT((SQRT(W21^2+W22^2)/2)^2+(STDEV(V21:V22)/SQRT(2))^2)</f>
        <v>2.318559290716516E-2</v>
      </c>
      <c r="X23" s="99" t="s">
        <v>90</v>
      </c>
      <c r="Y23" s="100">
        <v>234</v>
      </c>
      <c r="Z23" s="104">
        <v>0.34461078994299998</v>
      </c>
      <c r="AA23" s="104">
        <v>1.38048389464E-2</v>
      </c>
      <c r="AB23" s="107">
        <f t="shared" si="0"/>
        <v>1.4197964545651596</v>
      </c>
      <c r="AC23" s="107">
        <f t="shared" si="1"/>
        <v>0.10211284592743754</v>
      </c>
      <c r="AD23" s="108">
        <f t="shared" si="2"/>
        <v>1.6808391279469823</v>
      </c>
      <c r="AE23" s="109">
        <f t="shared" si="3"/>
        <v>0.20860775825626077</v>
      </c>
      <c r="AF23" s="110"/>
      <c r="AG23" s="101"/>
      <c r="AH23" s="100"/>
      <c r="AI23" s="111"/>
      <c r="AJ23" s="112"/>
    </row>
    <row r="24" spans="1:36" ht="15" customHeight="1" x14ac:dyDescent="0.2">
      <c r="A24" s="79">
        <v>2</v>
      </c>
      <c r="B24" s="80" t="s">
        <v>103</v>
      </c>
      <c r="C24" s="80">
        <v>8</v>
      </c>
      <c r="D24" s="81" t="s">
        <v>104</v>
      </c>
      <c r="E24" s="152">
        <v>39.060229999999997</v>
      </c>
      <c r="F24" s="82">
        <v>-2.0970300000000002</v>
      </c>
      <c r="G24" s="80">
        <v>20</v>
      </c>
      <c r="H24" s="81" t="s">
        <v>105</v>
      </c>
      <c r="I24" s="83">
        <v>43255</v>
      </c>
      <c r="J24" s="79" t="s">
        <v>89</v>
      </c>
      <c r="K24" s="84">
        <v>14</v>
      </c>
      <c r="L24" s="85">
        <v>0.60666666666699998</v>
      </c>
      <c r="M24" s="85">
        <v>6.8967330839500005E-2</v>
      </c>
      <c r="N24" s="85">
        <v>0.72</v>
      </c>
      <c r="O24" s="86">
        <v>9.1334592666799996E-2</v>
      </c>
      <c r="P24" s="79" t="s">
        <v>89</v>
      </c>
      <c r="Q24" s="84">
        <v>14</v>
      </c>
      <c r="R24" s="85">
        <v>0.26</v>
      </c>
      <c r="S24" s="86">
        <v>1.51687548851E-2</v>
      </c>
      <c r="T24" s="79" t="s">
        <v>89</v>
      </c>
      <c r="U24" s="84">
        <v>14</v>
      </c>
      <c r="V24" s="85">
        <v>0.238396159464</v>
      </c>
      <c r="W24" s="86">
        <v>1.6059865873900001E-2</v>
      </c>
      <c r="X24" s="79" t="s">
        <v>90</v>
      </c>
      <c r="Y24" s="80">
        <v>234</v>
      </c>
      <c r="Z24" s="85">
        <v>0.75350759388699995</v>
      </c>
      <c r="AA24" s="85">
        <v>3.6503920484899997E-2</v>
      </c>
      <c r="AB24" s="85">
        <f t="shared" si="0"/>
        <v>0.45712794029169779</v>
      </c>
      <c r="AC24" s="85">
        <f t="shared" si="1"/>
        <v>5.6489326367937645E-2</v>
      </c>
      <c r="AD24" s="86">
        <f t="shared" si="2"/>
        <v>0.54252546759863995</v>
      </c>
      <c r="AE24" s="87">
        <f t="shared" si="3"/>
        <v>7.3669256586598411E-2</v>
      </c>
      <c r="AF24" s="88">
        <v>0.59</v>
      </c>
      <c r="AG24" s="85">
        <v>0.84259259259305552</v>
      </c>
      <c r="AH24" s="85">
        <v>0.33</v>
      </c>
      <c r="AI24" s="86">
        <v>0.38</v>
      </c>
      <c r="AJ24" s="89" t="s">
        <v>106</v>
      </c>
    </row>
    <row r="25" spans="1:36" ht="15" customHeight="1" x14ac:dyDescent="0.2">
      <c r="A25" s="90">
        <v>2</v>
      </c>
      <c r="B25" s="91" t="s">
        <v>103</v>
      </c>
      <c r="C25" s="91">
        <v>8</v>
      </c>
      <c r="D25" s="80" t="s">
        <v>104</v>
      </c>
      <c r="E25" s="125">
        <v>39.060229999999997</v>
      </c>
      <c r="F25" s="92">
        <v>-2.0970300000000002</v>
      </c>
      <c r="G25" s="91">
        <v>20</v>
      </c>
      <c r="H25" s="80" t="s">
        <v>105</v>
      </c>
      <c r="I25" s="83">
        <v>43255</v>
      </c>
      <c r="J25" s="90" t="s">
        <v>92</v>
      </c>
      <c r="K25" s="91">
        <v>15</v>
      </c>
      <c r="L25" s="91">
        <v>0.67</v>
      </c>
      <c r="M25" s="91">
        <v>0.03</v>
      </c>
      <c r="N25" s="91">
        <v>0.7</v>
      </c>
      <c r="O25" s="93">
        <v>0.04</v>
      </c>
      <c r="P25" s="90" t="s">
        <v>92</v>
      </c>
      <c r="Q25" s="91">
        <v>15</v>
      </c>
      <c r="R25" s="91">
        <v>0.26</v>
      </c>
      <c r="S25" s="93">
        <v>0.04</v>
      </c>
      <c r="T25" s="90" t="s">
        <v>92</v>
      </c>
      <c r="U25" s="91">
        <v>15</v>
      </c>
      <c r="V25" s="94">
        <v>0.22</v>
      </c>
      <c r="W25" s="95">
        <v>0.04</v>
      </c>
      <c r="X25" s="90" t="s">
        <v>90</v>
      </c>
      <c r="Y25" s="91">
        <v>234</v>
      </c>
      <c r="Z25" s="94">
        <v>0.75350759388699995</v>
      </c>
      <c r="AA25" s="94">
        <v>3.6503920484899997E-2</v>
      </c>
      <c r="AB25" s="85">
        <f t="shared" si="0"/>
        <v>0.50485008790428998</v>
      </c>
      <c r="AC25" s="85">
        <f t="shared" si="1"/>
        <v>3.3304231407653734E-2</v>
      </c>
      <c r="AD25" s="86">
        <f t="shared" si="2"/>
        <v>0.52745531572089988</v>
      </c>
      <c r="AE25" s="96">
        <f t="shared" si="3"/>
        <v>3.9514309480856089E-2</v>
      </c>
      <c r="AF25" s="97" t="s">
        <v>93</v>
      </c>
      <c r="AG25" s="80" t="s">
        <v>93</v>
      </c>
      <c r="AH25" s="91" t="s">
        <v>93</v>
      </c>
      <c r="AI25" s="93" t="s">
        <v>93</v>
      </c>
      <c r="AJ25" s="98" t="s">
        <v>106</v>
      </c>
    </row>
    <row r="26" spans="1:36" ht="15" customHeight="1" thickBot="1" x14ac:dyDescent="0.25">
      <c r="A26" s="99">
        <v>2</v>
      </c>
      <c r="B26" s="100" t="s">
        <v>103</v>
      </c>
      <c r="C26" s="100">
        <v>8</v>
      </c>
      <c r="D26" s="101" t="s">
        <v>104</v>
      </c>
      <c r="E26" s="153">
        <v>39.060229999999997</v>
      </c>
      <c r="F26" s="102">
        <v>-2.0970300000000002</v>
      </c>
      <c r="G26" s="100">
        <v>20</v>
      </c>
      <c r="H26" s="101" t="s">
        <v>105</v>
      </c>
      <c r="I26" s="103">
        <v>43255</v>
      </c>
      <c r="J26" s="99" t="s">
        <v>94</v>
      </c>
      <c r="K26" s="100" t="s">
        <v>93</v>
      </c>
      <c r="L26" s="104">
        <f>AVERAGE(L24:L25)</f>
        <v>0.63833333333349995</v>
      </c>
      <c r="M26" s="104">
        <f>SQRT((SQRT(M24^2+M25^2)/2)^2+(STDEV(L24:L25)/SQRT(2))^2)</f>
        <v>4.9161986926369104E-2</v>
      </c>
      <c r="N26" s="104">
        <f>AVERAGE(N24:N25)</f>
        <v>0.71</v>
      </c>
      <c r="O26" s="105">
        <f>SQRT((SQRT(O24^2+O25^2)/2)^2+(STDEV(N24:N25)/SQRT(2))^2)</f>
        <v>5.0847831363811075E-2</v>
      </c>
      <c r="P26" s="99" t="s">
        <v>94</v>
      </c>
      <c r="Q26" s="100" t="s">
        <v>93</v>
      </c>
      <c r="R26" s="106">
        <f>AVERAGE(R24:R25)</f>
        <v>0.26</v>
      </c>
      <c r="S26" s="105">
        <f>SQRT((SQRT(S24^2+S25^2)/2)^2+(STDEV(R24:R25)/SQRT(2))^2)</f>
        <v>2.1389782167919834E-2</v>
      </c>
      <c r="T26" s="99" t="s">
        <v>94</v>
      </c>
      <c r="U26" s="100" t="s">
        <v>93</v>
      </c>
      <c r="V26" s="106">
        <f>AVERAGE(V24:V25)</f>
        <v>0.22919807973200002</v>
      </c>
      <c r="W26" s="105">
        <f>SQRT((SQRT(W24^2+W25^2)/2)^2+(STDEV(V24:V25)/SQRT(2))^2)</f>
        <v>2.3432552010571612E-2</v>
      </c>
      <c r="X26" s="99" t="s">
        <v>90</v>
      </c>
      <c r="Y26" s="100">
        <v>234</v>
      </c>
      <c r="Z26" s="104">
        <v>0.75350759388699995</v>
      </c>
      <c r="AA26" s="104">
        <v>3.6503920484899997E-2</v>
      </c>
      <c r="AB26" s="107">
        <f t="shared" si="0"/>
        <v>0.48098901409799383</v>
      </c>
      <c r="AC26" s="107">
        <f t="shared" si="1"/>
        <v>4.3763233140169951E-2</v>
      </c>
      <c r="AD26" s="108">
        <f t="shared" si="2"/>
        <v>0.53499039165976991</v>
      </c>
      <c r="AE26" s="109">
        <f t="shared" si="3"/>
        <v>4.6257015678281548E-2</v>
      </c>
      <c r="AF26" s="110"/>
      <c r="AG26" s="101"/>
      <c r="AH26" s="100"/>
      <c r="AI26" s="111"/>
      <c r="AJ26" s="112" t="s">
        <v>106</v>
      </c>
    </row>
    <row r="27" spans="1:36" ht="15" customHeight="1" x14ac:dyDescent="0.2">
      <c r="A27" s="79">
        <v>2</v>
      </c>
      <c r="B27" s="80" t="s">
        <v>103</v>
      </c>
      <c r="C27" s="80">
        <v>9</v>
      </c>
      <c r="D27" s="81" t="s">
        <v>107</v>
      </c>
      <c r="E27" s="152">
        <v>39.059519999999999</v>
      </c>
      <c r="F27" s="82">
        <v>-2.0965199999999999</v>
      </c>
      <c r="G27" s="80">
        <v>20</v>
      </c>
      <c r="H27" s="81" t="s">
        <v>105</v>
      </c>
      <c r="I27" s="83">
        <v>43255</v>
      </c>
      <c r="J27" s="79" t="s">
        <v>89</v>
      </c>
      <c r="K27" s="84">
        <v>13</v>
      </c>
      <c r="L27" s="85">
        <v>0.5</v>
      </c>
      <c r="M27" s="85">
        <v>5.63224341605E-2</v>
      </c>
      <c r="N27" s="85">
        <v>0.57999999999999996</v>
      </c>
      <c r="O27" s="86">
        <v>8.0041703962600005E-2</v>
      </c>
      <c r="P27" s="79" t="s">
        <v>89</v>
      </c>
      <c r="Q27" s="84">
        <v>13</v>
      </c>
      <c r="R27" s="85">
        <v>0.2</v>
      </c>
      <c r="S27" s="86">
        <v>1.31306900312E-2</v>
      </c>
      <c r="T27" s="79" t="s">
        <v>89</v>
      </c>
      <c r="U27" s="84">
        <v>13</v>
      </c>
      <c r="V27" s="85">
        <v>0.23551754425400001</v>
      </c>
      <c r="W27" s="86">
        <v>2.4516853085500001E-2</v>
      </c>
      <c r="X27" s="79" t="s">
        <v>90</v>
      </c>
      <c r="Y27" s="80">
        <v>234</v>
      </c>
      <c r="Z27" s="85">
        <v>0.67631647763400005</v>
      </c>
      <c r="AA27" s="85">
        <v>2.6098232135999998E-2</v>
      </c>
      <c r="AB27" s="85">
        <f t="shared" si="0"/>
        <v>0.33815823881700002</v>
      </c>
      <c r="AC27" s="85">
        <f t="shared" si="1"/>
        <v>4.026492167055086E-2</v>
      </c>
      <c r="AD27" s="86">
        <f t="shared" si="2"/>
        <v>0.39226355702771998</v>
      </c>
      <c r="AE27" s="87">
        <f t="shared" si="3"/>
        <v>5.6210019967705555E-2</v>
      </c>
      <c r="AF27" s="88">
        <v>0.5</v>
      </c>
      <c r="AG27" s="85">
        <v>0.86206896551724144</v>
      </c>
      <c r="AH27" s="85">
        <v>0.28000000000000003</v>
      </c>
      <c r="AI27" s="86">
        <v>0.34</v>
      </c>
      <c r="AJ27" s="89"/>
    </row>
    <row r="28" spans="1:36" ht="15" customHeight="1" x14ac:dyDescent="0.2">
      <c r="A28" s="90">
        <v>2</v>
      </c>
      <c r="B28" s="91" t="s">
        <v>103</v>
      </c>
      <c r="C28" s="91">
        <v>9</v>
      </c>
      <c r="D28" s="80" t="s">
        <v>107</v>
      </c>
      <c r="E28" s="125">
        <v>39.059519999999999</v>
      </c>
      <c r="F28" s="92">
        <v>-2.0965199999999999</v>
      </c>
      <c r="G28" s="91">
        <v>20</v>
      </c>
      <c r="H28" s="80" t="s">
        <v>105</v>
      </c>
      <c r="I28" s="83">
        <v>43255</v>
      </c>
      <c r="J28" s="90" t="s">
        <v>92</v>
      </c>
      <c r="K28" s="91">
        <v>15</v>
      </c>
      <c r="L28" s="91">
        <v>0.56999999999999995</v>
      </c>
      <c r="M28" s="91">
        <v>0.04</v>
      </c>
      <c r="N28" s="91">
        <v>0.61</v>
      </c>
      <c r="O28" s="93">
        <v>0.04</v>
      </c>
      <c r="P28" s="90" t="s">
        <v>92</v>
      </c>
      <c r="Q28" s="91">
        <v>15</v>
      </c>
      <c r="R28" s="91">
        <v>0.23</v>
      </c>
      <c r="S28" s="93">
        <v>0.04</v>
      </c>
      <c r="T28" s="90" t="s">
        <v>92</v>
      </c>
      <c r="U28" s="91">
        <v>15</v>
      </c>
      <c r="V28" s="94">
        <v>0.14000000000000001</v>
      </c>
      <c r="W28" s="95">
        <v>0.04</v>
      </c>
      <c r="X28" s="90" t="s">
        <v>90</v>
      </c>
      <c r="Y28" s="91">
        <v>234</v>
      </c>
      <c r="Z28" s="94">
        <v>0.67631647763400005</v>
      </c>
      <c r="AA28" s="94">
        <v>2.6098232135999998E-2</v>
      </c>
      <c r="AB28" s="85">
        <f t="shared" si="0"/>
        <v>0.38550039225138</v>
      </c>
      <c r="AC28" s="85">
        <f t="shared" si="1"/>
        <v>3.0872990009095842E-2</v>
      </c>
      <c r="AD28" s="86">
        <f t="shared" si="2"/>
        <v>0.41255305135674003</v>
      </c>
      <c r="AE28" s="96">
        <f t="shared" si="3"/>
        <v>3.1389333674278749E-2</v>
      </c>
      <c r="AF28" s="97" t="s">
        <v>93</v>
      </c>
      <c r="AG28" s="80" t="s">
        <v>93</v>
      </c>
      <c r="AH28" s="91" t="s">
        <v>93</v>
      </c>
      <c r="AI28" s="93" t="s">
        <v>93</v>
      </c>
      <c r="AJ28" s="98"/>
    </row>
    <row r="29" spans="1:36" ht="15" customHeight="1" thickBot="1" x14ac:dyDescent="0.25">
      <c r="A29" s="99">
        <v>2</v>
      </c>
      <c r="B29" s="100" t="s">
        <v>103</v>
      </c>
      <c r="C29" s="100">
        <v>9</v>
      </c>
      <c r="D29" s="101" t="s">
        <v>107</v>
      </c>
      <c r="E29" s="154">
        <v>39.059519999999999</v>
      </c>
      <c r="F29" s="113">
        <v>-2.0965199999999999</v>
      </c>
      <c r="G29" s="100">
        <v>20</v>
      </c>
      <c r="H29" s="101" t="s">
        <v>105</v>
      </c>
      <c r="I29" s="103">
        <v>43255</v>
      </c>
      <c r="J29" s="99" t="s">
        <v>94</v>
      </c>
      <c r="K29" s="100" t="s">
        <v>93</v>
      </c>
      <c r="L29" s="104">
        <f>AVERAGE(L27:L28)</f>
        <v>0.53499999999999992</v>
      </c>
      <c r="M29" s="104">
        <f>SQRT((SQRT(M27^2+M28^2)/2)^2+(STDEV(L27:L28)/SQRT(2))^2)</f>
        <v>4.9173713988684663E-2</v>
      </c>
      <c r="N29" s="104">
        <f>AVERAGE(N27:N28)</f>
        <v>0.59499999999999997</v>
      </c>
      <c r="O29" s="105">
        <f>SQRT((SQRT(O27^2+O28^2)/2)^2+(STDEV(N27:N28)/SQRT(2))^2)</f>
        <v>4.71875893992173E-2</v>
      </c>
      <c r="P29" s="99" t="s">
        <v>94</v>
      </c>
      <c r="Q29" s="100" t="s">
        <v>93</v>
      </c>
      <c r="R29" s="106">
        <f>AVERAGE(R27:R28)</f>
        <v>0.21500000000000002</v>
      </c>
      <c r="S29" s="105">
        <f>SQRT((SQRT(S27^2+S28^2)/2)^2+(STDEV(R27:R28)/SQRT(2))^2)</f>
        <v>2.584770309280621E-2</v>
      </c>
      <c r="T29" s="99" t="s">
        <v>94</v>
      </c>
      <c r="U29" s="100" t="s">
        <v>93</v>
      </c>
      <c r="V29" s="106">
        <f>AVERAGE(V27:V28)</f>
        <v>0.18775877212700001</v>
      </c>
      <c r="W29" s="105">
        <f>SQRT((SQRT(W27^2+W28^2)/2)^2+(STDEV(V27:V28)/SQRT(2))^2)</f>
        <v>5.3208733647613776E-2</v>
      </c>
      <c r="X29" s="99" t="s">
        <v>90</v>
      </c>
      <c r="Y29" s="100">
        <v>234</v>
      </c>
      <c r="Z29" s="104">
        <v>0.67631647763400005</v>
      </c>
      <c r="AA29" s="104">
        <v>2.6098232135999998E-2</v>
      </c>
      <c r="AB29" s="107">
        <f t="shared" si="0"/>
        <v>0.36182931553418995</v>
      </c>
      <c r="AC29" s="107">
        <f t="shared" si="1"/>
        <v>3.6069107355872036E-2</v>
      </c>
      <c r="AD29" s="108">
        <f t="shared" si="2"/>
        <v>0.40240830419223</v>
      </c>
      <c r="AE29" s="109">
        <f t="shared" si="3"/>
        <v>3.549112245522227E-2</v>
      </c>
      <c r="AF29" s="110"/>
      <c r="AG29" s="101"/>
      <c r="AH29" s="100"/>
      <c r="AI29" s="111"/>
      <c r="AJ29" s="112"/>
    </row>
    <row r="30" spans="1:36" ht="15" customHeight="1" x14ac:dyDescent="0.2">
      <c r="A30" s="79">
        <v>2</v>
      </c>
      <c r="B30" s="80" t="s">
        <v>103</v>
      </c>
      <c r="C30" s="80">
        <v>10</v>
      </c>
      <c r="D30" s="81" t="s">
        <v>108</v>
      </c>
      <c r="E30" s="152">
        <v>39.05874</v>
      </c>
      <c r="F30" s="82">
        <v>-2.09592</v>
      </c>
      <c r="G30" s="80">
        <v>20</v>
      </c>
      <c r="H30" s="81" t="s">
        <v>105</v>
      </c>
      <c r="I30" s="83">
        <v>43255</v>
      </c>
      <c r="J30" s="79" t="s">
        <v>89</v>
      </c>
      <c r="K30" s="84">
        <v>14</v>
      </c>
      <c r="L30" s="85">
        <v>0.69666666666699995</v>
      </c>
      <c r="M30" s="85">
        <v>7.8560089968100003E-2</v>
      </c>
      <c r="N30" s="85">
        <v>0.80500000000000005</v>
      </c>
      <c r="O30" s="86">
        <v>0.106509096392</v>
      </c>
      <c r="P30" s="79" t="s">
        <v>89</v>
      </c>
      <c r="Q30" s="84">
        <v>14</v>
      </c>
      <c r="R30" s="85">
        <v>0.3</v>
      </c>
      <c r="S30" s="86">
        <v>1.41686221772E-2</v>
      </c>
      <c r="T30" s="79" t="s">
        <v>89</v>
      </c>
      <c r="U30" s="84">
        <v>14</v>
      </c>
      <c r="V30" s="85">
        <v>0.30885909410000001</v>
      </c>
      <c r="W30" s="86">
        <v>2.7081364727800001E-2</v>
      </c>
      <c r="X30" s="79" t="s">
        <v>90</v>
      </c>
      <c r="Y30" s="80">
        <v>234</v>
      </c>
      <c r="Z30" s="85">
        <v>0.67890935935800001</v>
      </c>
      <c r="AA30" s="85">
        <v>3.7129136313099997E-2</v>
      </c>
      <c r="AB30" s="85">
        <f t="shared" si="0"/>
        <v>0.47297352035296625</v>
      </c>
      <c r="AC30" s="85">
        <f t="shared" si="1"/>
        <v>5.9276674122872818E-2</v>
      </c>
      <c r="AD30" s="86">
        <f t="shared" si="2"/>
        <v>0.54652203428319002</v>
      </c>
      <c r="AE30" s="87">
        <f t="shared" si="3"/>
        <v>7.8243779011951897E-2</v>
      </c>
      <c r="AF30" s="88">
        <v>0.69</v>
      </c>
      <c r="AG30" s="85">
        <v>0.86542443064223595</v>
      </c>
      <c r="AH30" s="85">
        <v>0.39</v>
      </c>
      <c r="AI30" s="86">
        <v>0.44</v>
      </c>
      <c r="AJ30" s="89"/>
    </row>
    <row r="31" spans="1:36" ht="15" customHeight="1" x14ac:dyDescent="0.2">
      <c r="A31" s="90">
        <v>2</v>
      </c>
      <c r="B31" s="91" t="s">
        <v>103</v>
      </c>
      <c r="C31" s="91">
        <v>10</v>
      </c>
      <c r="D31" s="80" t="s">
        <v>108</v>
      </c>
      <c r="E31" s="125">
        <v>39.05874</v>
      </c>
      <c r="F31" s="92">
        <v>-2.09592</v>
      </c>
      <c r="G31" s="91">
        <v>20</v>
      </c>
      <c r="H31" s="80" t="s">
        <v>105</v>
      </c>
      <c r="I31" s="83">
        <v>43255</v>
      </c>
      <c r="J31" s="90" t="s">
        <v>92</v>
      </c>
      <c r="K31" s="91">
        <v>15</v>
      </c>
      <c r="L31" s="91">
        <v>0.91</v>
      </c>
      <c r="M31" s="91">
        <v>0.05</v>
      </c>
      <c r="N31" s="91">
        <v>0.97</v>
      </c>
      <c r="O31" s="93">
        <v>0.06</v>
      </c>
      <c r="P31" s="90" t="s">
        <v>92</v>
      </c>
      <c r="Q31" s="91">
        <v>15</v>
      </c>
      <c r="R31" s="91">
        <v>0.36</v>
      </c>
      <c r="S31" s="93">
        <v>7.0000000000000007E-2</v>
      </c>
      <c r="T31" s="90" t="s">
        <v>92</v>
      </c>
      <c r="U31" s="91">
        <v>15</v>
      </c>
      <c r="V31" s="94">
        <v>0.28999999999999998</v>
      </c>
      <c r="W31" s="95">
        <v>0.06</v>
      </c>
      <c r="X31" s="90" t="s">
        <v>90</v>
      </c>
      <c r="Y31" s="91">
        <v>234</v>
      </c>
      <c r="Z31" s="94">
        <v>0.67890935935800001</v>
      </c>
      <c r="AA31" s="94">
        <v>3.7129136313099997E-2</v>
      </c>
      <c r="AB31" s="85">
        <f t="shared" si="0"/>
        <v>0.61780751701578007</v>
      </c>
      <c r="AC31" s="85">
        <f t="shared" si="1"/>
        <v>4.7894581122455378E-2</v>
      </c>
      <c r="AD31" s="86">
        <f t="shared" si="2"/>
        <v>0.65854207857725999</v>
      </c>
      <c r="AE31" s="96">
        <f t="shared" si="3"/>
        <v>5.4372820587572798E-2</v>
      </c>
      <c r="AF31" s="97" t="s">
        <v>93</v>
      </c>
      <c r="AG31" s="80" t="s">
        <v>93</v>
      </c>
      <c r="AH31" s="91" t="s">
        <v>93</v>
      </c>
      <c r="AI31" s="93" t="s">
        <v>93</v>
      </c>
      <c r="AJ31" s="98"/>
    </row>
    <row r="32" spans="1:36" ht="15" customHeight="1" thickBot="1" x14ac:dyDescent="0.25">
      <c r="A32" s="99">
        <v>2</v>
      </c>
      <c r="B32" s="100" t="s">
        <v>103</v>
      </c>
      <c r="C32" s="100">
        <v>10</v>
      </c>
      <c r="D32" s="101" t="s">
        <v>108</v>
      </c>
      <c r="E32" s="153">
        <v>39.05874</v>
      </c>
      <c r="F32" s="102">
        <v>-2.09592</v>
      </c>
      <c r="G32" s="100">
        <v>20</v>
      </c>
      <c r="H32" s="101" t="s">
        <v>105</v>
      </c>
      <c r="I32" s="103">
        <v>43255</v>
      </c>
      <c r="J32" s="99" t="s">
        <v>94</v>
      </c>
      <c r="K32" s="100" t="s">
        <v>93</v>
      </c>
      <c r="L32" s="104">
        <f>AVERAGE(L30:L31)</f>
        <v>0.80333333333349999</v>
      </c>
      <c r="M32" s="104">
        <f>SQRT((SQRT(M30^2+M31^2)/2)^2+(STDEV(L30:L31)/SQRT(2))^2)</f>
        <v>0.11638599448254625</v>
      </c>
      <c r="N32" s="104">
        <f>AVERAGE(N30:N31)</f>
        <v>0.88749999999999996</v>
      </c>
      <c r="O32" s="105">
        <f>SQRT((SQRT(O30^2+O31^2)/2)^2+(STDEV(N30:N31)/SQRT(2))^2)</f>
        <v>0.10267568798678721</v>
      </c>
      <c r="P32" s="99" t="s">
        <v>94</v>
      </c>
      <c r="Q32" s="100" t="s">
        <v>93</v>
      </c>
      <c r="R32" s="106">
        <f>AVERAGE(R30:R31)</f>
        <v>0.32999999999999996</v>
      </c>
      <c r="S32" s="105">
        <f>SQRT((SQRT(S30^2+S31^2)/2)^2+(STDEV(R30:R31)/SQRT(2))^2)</f>
        <v>4.6638905042893766E-2</v>
      </c>
      <c r="T32" s="99" t="s">
        <v>94</v>
      </c>
      <c r="U32" s="100" t="s">
        <v>93</v>
      </c>
      <c r="V32" s="106">
        <f>AVERAGE(V30:V31)</f>
        <v>0.29942954705000002</v>
      </c>
      <c r="W32" s="105">
        <f>SQRT((SQRT(W30^2+W31^2)/2)^2+(STDEV(V30:V31)/SQRT(2))^2)</f>
        <v>3.4238376661988472E-2</v>
      </c>
      <c r="X32" s="99" t="s">
        <v>90</v>
      </c>
      <c r="Y32" s="100">
        <v>234</v>
      </c>
      <c r="Z32" s="104">
        <v>0.67890935935800001</v>
      </c>
      <c r="AA32" s="104">
        <v>3.7129136313099997E-2</v>
      </c>
      <c r="AB32" s="107">
        <f t="shared" si="0"/>
        <v>0.54539051868437316</v>
      </c>
      <c r="AC32" s="107">
        <f t="shared" si="1"/>
        <v>8.4457740829919054E-2</v>
      </c>
      <c r="AD32" s="108">
        <f t="shared" si="2"/>
        <v>0.602532056430225</v>
      </c>
      <c r="AE32" s="109">
        <f t="shared" si="3"/>
        <v>7.7103663954605925E-2</v>
      </c>
      <c r="AF32" s="110"/>
      <c r="AG32" s="101"/>
      <c r="AH32" s="100"/>
      <c r="AI32" s="111"/>
      <c r="AJ32" s="112"/>
    </row>
    <row r="33" spans="1:36" ht="15" customHeight="1" x14ac:dyDescent="0.2">
      <c r="A33" s="79">
        <v>2</v>
      </c>
      <c r="B33" s="80" t="s">
        <v>103</v>
      </c>
      <c r="C33" s="80">
        <v>11</v>
      </c>
      <c r="D33" s="81" t="s">
        <v>109</v>
      </c>
      <c r="E33" s="152">
        <v>39.057549999999999</v>
      </c>
      <c r="F33" s="82">
        <v>-2.0954999999999999</v>
      </c>
      <c r="G33" s="80">
        <v>20</v>
      </c>
      <c r="H33" s="81" t="s">
        <v>105</v>
      </c>
      <c r="I33" s="83">
        <v>43255</v>
      </c>
      <c r="J33" s="79" t="s">
        <v>89</v>
      </c>
      <c r="K33" s="84">
        <v>14</v>
      </c>
      <c r="L33" s="85">
        <v>0.51333333333300002</v>
      </c>
      <c r="M33" s="85">
        <v>5.8497325644800001E-2</v>
      </c>
      <c r="N33" s="85">
        <v>0.61</v>
      </c>
      <c r="O33" s="86">
        <v>8.7207266801300004E-2</v>
      </c>
      <c r="P33" s="79" t="s">
        <v>89</v>
      </c>
      <c r="Q33" s="84">
        <v>14</v>
      </c>
      <c r="R33" s="85">
        <v>0.25</v>
      </c>
      <c r="S33" s="86">
        <v>1.5495863362700001E-2</v>
      </c>
      <c r="T33" s="79" t="s">
        <v>89</v>
      </c>
      <c r="U33" s="84">
        <v>14</v>
      </c>
      <c r="V33" s="85">
        <v>0.20936135205299999</v>
      </c>
      <c r="W33" s="86">
        <v>1.96362617964E-2</v>
      </c>
      <c r="X33" s="79" t="s">
        <v>90</v>
      </c>
      <c r="Y33" s="80">
        <v>234</v>
      </c>
      <c r="Z33" s="85">
        <v>0.68241028641799995</v>
      </c>
      <c r="AA33" s="85">
        <v>3.7180723427699999E-2</v>
      </c>
      <c r="AB33" s="85">
        <f t="shared" si="0"/>
        <v>0.3503039470276792</v>
      </c>
      <c r="AC33" s="85">
        <f t="shared" si="1"/>
        <v>4.4247260531944818E-2</v>
      </c>
      <c r="AD33" s="86">
        <f t="shared" si="2"/>
        <v>0.41627027471497996</v>
      </c>
      <c r="AE33" s="87">
        <f t="shared" si="3"/>
        <v>6.3686487130152236E-2</v>
      </c>
      <c r="AF33" s="88">
        <v>0.54</v>
      </c>
      <c r="AG33" s="85">
        <v>0.84153005464426234</v>
      </c>
      <c r="AH33" s="85">
        <v>0.33</v>
      </c>
      <c r="AI33" s="86">
        <v>0.36</v>
      </c>
      <c r="AJ33" s="89" t="s">
        <v>110</v>
      </c>
    </row>
    <row r="34" spans="1:36" ht="15" customHeight="1" x14ac:dyDescent="0.2">
      <c r="A34" s="90">
        <v>2</v>
      </c>
      <c r="B34" s="91" t="s">
        <v>103</v>
      </c>
      <c r="C34" s="91">
        <v>11</v>
      </c>
      <c r="D34" s="80" t="s">
        <v>109</v>
      </c>
      <c r="E34" s="125">
        <v>39.057549999999999</v>
      </c>
      <c r="F34" s="92">
        <v>-2.0954999999999999</v>
      </c>
      <c r="G34" s="91">
        <v>20</v>
      </c>
      <c r="H34" s="80" t="s">
        <v>105</v>
      </c>
      <c r="I34" s="83">
        <v>43255</v>
      </c>
      <c r="J34" s="90" t="s">
        <v>92</v>
      </c>
      <c r="K34" s="91">
        <v>15</v>
      </c>
      <c r="L34" s="91">
        <v>0.84</v>
      </c>
      <c r="M34" s="91">
        <v>0.04</v>
      </c>
      <c r="N34" s="91">
        <v>0.86</v>
      </c>
      <c r="O34" s="93">
        <v>0.04</v>
      </c>
      <c r="P34" s="90" t="s">
        <v>92</v>
      </c>
      <c r="Q34" s="91">
        <v>15</v>
      </c>
      <c r="R34" s="91">
        <v>0.34</v>
      </c>
      <c r="S34" s="93">
        <v>0.04</v>
      </c>
      <c r="T34" s="90" t="s">
        <v>92</v>
      </c>
      <c r="U34" s="91">
        <v>15</v>
      </c>
      <c r="V34" s="94">
        <v>0.18</v>
      </c>
      <c r="W34" s="95">
        <v>0.04</v>
      </c>
      <c r="X34" s="90" t="s">
        <v>90</v>
      </c>
      <c r="Y34" s="91">
        <v>234</v>
      </c>
      <c r="Z34" s="94">
        <v>0.68241028641799995</v>
      </c>
      <c r="AA34" s="94">
        <v>3.7180723427699999E-2</v>
      </c>
      <c r="AB34" s="85">
        <f t="shared" si="0"/>
        <v>0.57322464059111988</v>
      </c>
      <c r="AC34" s="85">
        <f t="shared" si="1"/>
        <v>4.1479150055531974E-2</v>
      </c>
      <c r="AD34" s="86">
        <f t="shared" si="2"/>
        <v>0.58687284631947989</v>
      </c>
      <c r="AE34" s="96">
        <f t="shared" si="3"/>
        <v>4.2041904095152252E-2</v>
      </c>
      <c r="AF34" s="97" t="s">
        <v>93</v>
      </c>
      <c r="AG34" s="80" t="s">
        <v>93</v>
      </c>
      <c r="AH34" s="91" t="s">
        <v>93</v>
      </c>
      <c r="AI34" s="93" t="s">
        <v>93</v>
      </c>
      <c r="AJ34" s="98" t="s">
        <v>110</v>
      </c>
    </row>
    <row r="35" spans="1:36" ht="15" customHeight="1" thickBot="1" x14ac:dyDescent="0.25">
      <c r="A35" s="99">
        <v>2</v>
      </c>
      <c r="B35" s="100" t="s">
        <v>103</v>
      </c>
      <c r="C35" s="100">
        <v>11</v>
      </c>
      <c r="D35" s="101" t="s">
        <v>109</v>
      </c>
      <c r="E35" s="153">
        <v>39.057549999999999</v>
      </c>
      <c r="F35" s="102">
        <v>-2.0954999999999999</v>
      </c>
      <c r="G35" s="100">
        <v>20</v>
      </c>
      <c r="H35" s="101" t="s">
        <v>105</v>
      </c>
      <c r="I35" s="103">
        <v>43255</v>
      </c>
      <c r="J35" s="99" t="s">
        <v>94</v>
      </c>
      <c r="K35" s="100" t="s">
        <v>93</v>
      </c>
      <c r="L35" s="104">
        <f>AVERAGE(L33:L34)</f>
        <v>0.67666666666649999</v>
      </c>
      <c r="M35" s="104">
        <f>SQRT((SQRT(M33^2+M34^2)/2)^2+(STDEV(L33:L34)/SQRT(2))^2)</f>
        <v>0.16713246858324876</v>
      </c>
      <c r="N35" s="104">
        <f>AVERAGE(N33:N34)</f>
        <v>0.73499999999999999</v>
      </c>
      <c r="O35" s="105">
        <f>SQRT((SQRT(O33^2+O34^2)/2)^2+(STDEV(N33:N34)/SQRT(2))^2)</f>
        <v>0.13388904677283456</v>
      </c>
      <c r="P35" s="99" t="s">
        <v>94</v>
      </c>
      <c r="Q35" s="100" t="s">
        <v>93</v>
      </c>
      <c r="R35" s="106">
        <f>AVERAGE(R33:R34)</f>
        <v>0.29500000000000004</v>
      </c>
      <c r="S35" s="105">
        <f>SQRT((SQRT(S33^2+S34^2)/2)^2+(STDEV(R33:R34)/SQRT(2))^2)</f>
        <v>4.9850079692402356E-2</v>
      </c>
      <c r="T35" s="99" t="s">
        <v>94</v>
      </c>
      <c r="U35" s="100" t="s">
        <v>93</v>
      </c>
      <c r="V35" s="106">
        <f>AVERAGE(V33:V34)</f>
        <v>0.19468067602649999</v>
      </c>
      <c r="W35" s="105">
        <f>SQRT((SQRT(W33^2+W34^2)/2)^2+(STDEV(V33:V34)/SQRT(2))^2)</f>
        <v>2.6681790474577253E-2</v>
      </c>
      <c r="X35" s="99" t="s">
        <v>90</v>
      </c>
      <c r="Y35" s="100">
        <v>234</v>
      </c>
      <c r="Z35" s="104">
        <v>0.68241028641799995</v>
      </c>
      <c r="AA35" s="104">
        <v>3.7180723427699999E-2</v>
      </c>
      <c r="AB35" s="107">
        <f t="shared" si="0"/>
        <v>0.46176429380939954</v>
      </c>
      <c r="AC35" s="107">
        <f t="shared" si="1"/>
        <v>0.11679486576359527</v>
      </c>
      <c r="AD35" s="108">
        <f t="shared" si="2"/>
        <v>0.50157156051722995</v>
      </c>
      <c r="AE35" s="109">
        <f t="shared" si="3"/>
        <v>9.5366593155537652E-2</v>
      </c>
      <c r="AF35" s="110"/>
      <c r="AG35" s="101"/>
      <c r="AH35" s="100"/>
      <c r="AI35" s="111"/>
      <c r="AJ35" s="112" t="s">
        <v>110</v>
      </c>
    </row>
    <row r="36" spans="1:36" ht="15" customHeight="1" x14ac:dyDescent="0.2">
      <c r="A36" s="79">
        <v>2</v>
      </c>
      <c r="B36" s="80" t="s">
        <v>103</v>
      </c>
      <c r="C36" s="80">
        <v>12</v>
      </c>
      <c r="D36" s="81" t="s">
        <v>111</v>
      </c>
      <c r="E36" s="152">
        <v>39.056950000000001</v>
      </c>
      <c r="F36" s="82">
        <v>-2.0952199999999999</v>
      </c>
      <c r="G36" s="80">
        <v>20</v>
      </c>
      <c r="H36" s="81" t="s">
        <v>105</v>
      </c>
      <c r="I36" s="83">
        <v>43255</v>
      </c>
      <c r="J36" s="79" t="s">
        <v>89</v>
      </c>
      <c r="K36" s="84">
        <v>13</v>
      </c>
      <c r="L36" s="85">
        <v>0.62666666666699999</v>
      </c>
      <c r="M36" s="85">
        <v>7.0948162208699997E-2</v>
      </c>
      <c r="N36" s="85">
        <v>0.74</v>
      </c>
      <c r="O36" s="86">
        <v>9.9260259709199994E-2</v>
      </c>
      <c r="P36" s="79" t="s">
        <v>89</v>
      </c>
      <c r="Q36" s="84">
        <v>13</v>
      </c>
      <c r="R36" s="85">
        <v>0.32</v>
      </c>
      <c r="S36" s="86">
        <v>1.7394900134599999E-2</v>
      </c>
      <c r="T36" s="79" t="s">
        <v>89</v>
      </c>
      <c r="U36" s="84">
        <v>13</v>
      </c>
      <c r="V36" s="85">
        <v>0.290277534432</v>
      </c>
      <c r="W36" s="86">
        <v>2.0480185842199999E-2</v>
      </c>
      <c r="X36" s="79" t="s">
        <v>90</v>
      </c>
      <c r="Y36" s="80">
        <v>234</v>
      </c>
      <c r="Z36" s="85">
        <v>0.64075177367400005</v>
      </c>
      <c r="AA36" s="85">
        <v>3.0210500203599999E-2</v>
      </c>
      <c r="AB36" s="85">
        <f t="shared" si="0"/>
        <v>0.40153777816925362</v>
      </c>
      <c r="AC36" s="85">
        <f t="shared" si="1"/>
        <v>4.9244731341560447E-2</v>
      </c>
      <c r="AD36" s="86">
        <f t="shared" si="2"/>
        <v>0.47415631251876</v>
      </c>
      <c r="AE36" s="87">
        <f t="shared" si="3"/>
        <v>6.7415810503632503E-2</v>
      </c>
      <c r="AF36" s="88">
        <v>0.63</v>
      </c>
      <c r="AG36" s="85">
        <v>0.84684684684729727</v>
      </c>
      <c r="AH36" s="85">
        <v>0.35</v>
      </c>
      <c r="AI36" s="86">
        <v>0.41</v>
      </c>
      <c r="AJ36" s="89"/>
    </row>
    <row r="37" spans="1:36" ht="15" customHeight="1" x14ac:dyDescent="0.2">
      <c r="A37" s="90">
        <v>2</v>
      </c>
      <c r="B37" s="91" t="s">
        <v>103</v>
      </c>
      <c r="C37" s="91">
        <v>12</v>
      </c>
      <c r="D37" s="80" t="s">
        <v>111</v>
      </c>
      <c r="E37" s="125">
        <v>39.056950000000001</v>
      </c>
      <c r="F37" s="92">
        <v>-2.0952199999999999</v>
      </c>
      <c r="G37" s="91">
        <v>20</v>
      </c>
      <c r="H37" s="80" t="s">
        <v>105</v>
      </c>
      <c r="I37" s="83">
        <v>43255</v>
      </c>
      <c r="J37" s="90" t="s">
        <v>92</v>
      </c>
      <c r="K37" s="91">
        <v>15</v>
      </c>
      <c r="L37" s="91">
        <v>0.96</v>
      </c>
      <c r="M37" s="91">
        <v>0.05</v>
      </c>
      <c r="N37" s="91">
        <v>1.04</v>
      </c>
      <c r="O37" s="93">
        <v>0.06</v>
      </c>
      <c r="P37" s="90" t="s">
        <v>92</v>
      </c>
      <c r="Q37" s="91">
        <v>15</v>
      </c>
      <c r="R37" s="91">
        <v>0.4</v>
      </c>
      <c r="S37" s="93">
        <v>0.05</v>
      </c>
      <c r="T37" s="90" t="s">
        <v>92</v>
      </c>
      <c r="U37" s="91">
        <v>15</v>
      </c>
      <c r="V37" s="94">
        <v>0.38</v>
      </c>
      <c r="W37" s="95">
        <v>0.06</v>
      </c>
      <c r="X37" s="90" t="s">
        <v>90</v>
      </c>
      <c r="Y37" s="91">
        <v>234</v>
      </c>
      <c r="Z37" s="94">
        <v>0.64075177367400005</v>
      </c>
      <c r="AA37" s="94">
        <v>3.0210500203599999E-2</v>
      </c>
      <c r="AB37" s="85">
        <f t="shared" si="0"/>
        <v>0.61512170272704003</v>
      </c>
      <c r="AC37" s="85">
        <f t="shared" si="1"/>
        <v>4.3214901878051326E-2</v>
      </c>
      <c r="AD37" s="86">
        <f t="shared" si="2"/>
        <v>0.66638184462096006</v>
      </c>
      <c r="AE37" s="96">
        <f t="shared" si="3"/>
        <v>4.965052623035221E-2</v>
      </c>
      <c r="AF37" s="97" t="s">
        <v>93</v>
      </c>
      <c r="AG37" s="80" t="s">
        <v>93</v>
      </c>
      <c r="AH37" s="91" t="s">
        <v>93</v>
      </c>
      <c r="AI37" s="93" t="s">
        <v>93</v>
      </c>
      <c r="AJ37" s="98"/>
    </row>
    <row r="38" spans="1:36" ht="15" customHeight="1" thickBot="1" x14ac:dyDescent="0.25">
      <c r="A38" s="99">
        <v>2</v>
      </c>
      <c r="B38" s="100" t="s">
        <v>103</v>
      </c>
      <c r="C38" s="100">
        <v>12</v>
      </c>
      <c r="D38" s="101" t="s">
        <v>111</v>
      </c>
      <c r="E38" s="154">
        <v>39.056950000000001</v>
      </c>
      <c r="F38" s="113">
        <v>-2.0952199999999999</v>
      </c>
      <c r="G38" s="100">
        <v>20</v>
      </c>
      <c r="H38" s="101" t="s">
        <v>105</v>
      </c>
      <c r="I38" s="103">
        <v>43255</v>
      </c>
      <c r="J38" s="99" t="s">
        <v>94</v>
      </c>
      <c r="K38" s="100" t="s">
        <v>93</v>
      </c>
      <c r="L38" s="104">
        <f>AVERAGE(L36:L37)</f>
        <v>0.79333333333349998</v>
      </c>
      <c r="M38" s="104">
        <f>SQRT((SQRT(M36^2+M37^2)/2)^2+(STDEV(L36:L37)/SQRT(2))^2)</f>
        <v>0.17222423815456486</v>
      </c>
      <c r="N38" s="104">
        <f>AVERAGE(N36:N37)</f>
        <v>0.89</v>
      </c>
      <c r="O38" s="105">
        <f>SQRT((SQRT(O36^2+O37^2)/2)^2+(STDEV(N36:N37)/SQRT(2))^2)</f>
        <v>0.1608202406085267</v>
      </c>
      <c r="P38" s="99" t="s">
        <v>94</v>
      </c>
      <c r="Q38" s="100" t="s">
        <v>93</v>
      </c>
      <c r="R38" s="106">
        <f>AVERAGE(R36:R37)</f>
        <v>0.36</v>
      </c>
      <c r="S38" s="105">
        <f>SQRT((SQRT(S36^2+S37^2)/2)^2+(STDEV(R36:R37)/SQRT(2))^2)</f>
        <v>4.7965045998864579E-2</v>
      </c>
      <c r="T38" s="99" t="s">
        <v>94</v>
      </c>
      <c r="U38" s="100" t="s">
        <v>93</v>
      </c>
      <c r="V38" s="106">
        <f>AVERAGE(V36:V37)</f>
        <v>0.335138767216</v>
      </c>
      <c r="W38" s="105">
        <f>SQRT((SQRT(W36^2+W37^2)/2)^2+(STDEV(V36:V37)/SQRT(2))^2)</f>
        <v>5.4930771976488671E-2</v>
      </c>
      <c r="X38" s="99" t="s">
        <v>90</v>
      </c>
      <c r="Y38" s="100">
        <v>234</v>
      </c>
      <c r="Z38" s="104">
        <v>0.64075177367400005</v>
      </c>
      <c r="AA38" s="104">
        <v>3.0210500203599999E-2</v>
      </c>
      <c r="AB38" s="107">
        <f t="shared" si="0"/>
        <v>0.50832974044814683</v>
      </c>
      <c r="AC38" s="107">
        <f t="shared" si="1"/>
        <v>0.11292563247955838</v>
      </c>
      <c r="AD38" s="108">
        <f t="shared" si="2"/>
        <v>0.57026907856986009</v>
      </c>
      <c r="AE38" s="109">
        <f t="shared" si="3"/>
        <v>0.10649590340719456</v>
      </c>
      <c r="AF38" s="110"/>
      <c r="AG38" s="101"/>
      <c r="AH38" s="100"/>
      <c r="AI38" s="111"/>
      <c r="AJ38" s="112"/>
    </row>
    <row r="39" spans="1:36" ht="15" customHeight="1" x14ac:dyDescent="0.2">
      <c r="A39" s="79">
        <v>2</v>
      </c>
      <c r="B39" s="80" t="s">
        <v>103</v>
      </c>
      <c r="C39" s="80">
        <v>13</v>
      </c>
      <c r="D39" s="81" t="s">
        <v>112</v>
      </c>
      <c r="E39" s="152">
        <v>39.056269999999998</v>
      </c>
      <c r="F39" s="82">
        <v>-2.0952199999999999</v>
      </c>
      <c r="G39" s="80">
        <v>20</v>
      </c>
      <c r="H39" s="81" t="s">
        <v>105</v>
      </c>
      <c r="I39" s="83">
        <v>43255</v>
      </c>
      <c r="J39" s="79" t="s">
        <v>89</v>
      </c>
      <c r="K39" s="84">
        <v>13</v>
      </c>
      <c r="L39" s="85">
        <v>0.64666666666700001</v>
      </c>
      <c r="M39" s="85">
        <v>7.4727233913799998E-2</v>
      </c>
      <c r="N39" s="85">
        <v>0.80500000000000005</v>
      </c>
      <c r="O39" s="86">
        <v>0.11405267848099999</v>
      </c>
      <c r="P39" s="79" t="s">
        <v>89</v>
      </c>
      <c r="Q39" s="84">
        <v>13</v>
      </c>
      <c r="R39" s="85">
        <v>0.3</v>
      </c>
      <c r="S39" s="86">
        <v>1.8267212159199998E-2</v>
      </c>
      <c r="T39" s="79" t="s">
        <v>89</v>
      </c>
      <c r="U39" s="84">
        <v>13</v>
      </c>
      <c r="V39" s="85">
        <v>0.270316868356</v>
      </c>
      <c r="W39" s="86">
        <v>2.9685114928400001E-2</v>
      </c>
      <c r="X39" s="79" t="s">
        <v>90</v>
      </c>
      <c r="Y39" s="80">
        <v>234</v>
      </c>
      <c r="Z39" s="85">
        <v>0.698054264087</v>
      </c>
      <c r="AA39" s="85">
        <v>3.5738214014700002E-2</v>
      </c>
      <c r="AB39" s="85">
        <f t="shared" si="0"/>
        <v>0.45140842410982601</v>
      </c>
      <c r="AC39" s="85">
        <f t="shared" si="1"/>
        <v>5.7053946992681619E-2</v>
      </c>
      <c r="AD39" s="86">
        <f t="shared" si="2"/>
        <v>0.56193368259003507</v>
      </c>
      <c r="AE39" s="87">
        <f t="shared" si="3"/>
        <v>8.4653482363317559E-2</v>
      </c>
      <c r="AF39" s="88">
        <v>0.65</v>
      </c>
      <c r="AG39" s="85">
        <v>0.80331262939999992</v>
      </c>
      <c r="AH39" s="85">
        <v>0.35</v>
      </c>
      <c r="AI39" s="86">
        <v>0.4</v>
      </c>
      <c r="AJ39" s="89" t="s">
        <v>113</v>
      </c>
    </row>
    <row r="40" spans="1:36" ht="15" customHeight="1" x14ac:dyDescent="0.2">
      <c r="A40" s="90">
        <v>2</v>
      </c>
      <c r="B40" s="91" t="s">
        <v>103</v>
      </c>
      <c r="C40" s="91">
        <v>13</v>
      </c>
      <c r="D40" s="80" t="s">
        <v>112</v>
      </c>
      <c r="E40" s="125">
        <v>39.056269999999998</v>
      </c>
      <c r="F40" s="92">
        <v>-2.0952199999999999</v>
      </c>
      <c r="G40" s="91">
        <v>20</v>
      </c>
      <c r="H40" s="80" t="s">
        <v>105</v>
      </c>
      <c r="I40" s="83">
        <v>43255</v>
      </c>
      <c r="J40" s="90" t="s">
        <v>92</v>
      </c>
      <c r="K40" s="91">
        <v>15</v>
      </c>
      <c r="L40" s="91">
        <v>1</v>
      </c>
      <c r="M40" s="91">
        <v>0.05</v>
      </c>
      <c r="N40" s="91">
        <v>1.06</v>
      </c>
      <c r="O40" s="93">
        <v>0.05</v>
      </c>
      <c r="P40" s="90" t="s">
        <v>92</v>
      </c>
      <c r="Q40" s="91">
        <v>15</v>
      </c>
      <c r="R40" s="91">
        <v>0.48</v>
      </c>
      <c r="S40" s="93">
        <v>0.04</v>
      </c>
      <c r="T40" s="90" t="s">
        <v>92</v>
      </c>
      <c r="U40" s="91">
        <v>15</v>
      </c>
      <c r="V40" s="94">
        <v>0.48</v>
      </c>
      <c r="W40" s="95">
        <v>0.04</v>
      </c>
      <c r="X40" s="90" t="s">
        <v>90</v>
      </c>
      <c r="Y40" s="91">
        <v>234</v>
      </c>
      <c r="Z40" s="122">
        <v>0.698054264087</v>
      </c>
      <c r="AA40" s="122">
        <v>3.5738214014700002E-2</v>
      </c>
      <c r="AB40" s="85">
        <f t="shared" si="0"/>
        <v>0.698054264087</v>
      </c>
      <c r="AC40" s="85">
        <f t="shared" si="1"/>
        <v>4.9954172298073439E-2</v>
      </c>
      <c r="AD40" s="86">
        <f t="shared" si="2"/>
        <v>0.73993751993222001</v>
      </c>
      <c r="AE40" s="96">
        <f t="shared" si="3"/>
        <v>5.1510035087236394E-2</v>
      </c>
      <c r="AF40" s="97" t="s">
        <v>93</v>
      </c>
      <c r="AG40" s="80" t="s">
        <v>93</v>
      </c>
      <c r="AH40" s="91" t="s">
        <v>93</v>
      </c>
      <c r="AI40" s="93" t="s">
        <v>93</v>
      </c>
      <c r="AJ40" s="98" t="s">
        <v>113</v>
      </c>
    </row>
    <row r="41" spans="1:36" ht="15" customHeight="1" x14ac:dyDescent="0.2">
      <c r="A41" s="79">
        <v>2</v>
      </c>
      <c r="B41" s="80" t="s">
        <v>103</v>
      </c>
      <c r="C41" s="80">
        <v>13</v>
      </c>
      <c r="D41" s="80" t="s">
        <v>112</v>
      </c>
      <c r="E41" s="125">
        <v>39.056269999999998</v>
      </c>
      <c r="F41" s="92">
        <v>-2.0952199999999999</v>
      </c>
      <c r="G41" s="91">
        <v>20</v>
      </c>
      <c r="H41" s="80" t="s">
        <v>105</v>
      </c>
      <c r="I41" s="83">
        <v>43255</v>
      </c>
      <c r="J41" s="90" t="s">
        <v>92</v>
      </c>
      <c r="K41" s="91">
        <v>15</v>
      </c>
      <c r="L41" s="91">
        <v>0.83</v>
      </c>
      <c r="M41" s="91">
        <v>0.06</v>
      </c>
      <c r="N41" s="91">
        <v>0.9</v>
      </c>
      <c r="O41" s="93">
        <v>0.06</v>
      </c>
      <c r="P41" s="90" t="s">
        <v>92</v>
      </c>
      <c r="Q41" s="91">
        <v>15</v>
      </c>
      <c r="R41" s="91">
        <v>0.46</v>
      </c>
      <c r="S41" s="93">
        <v>0.05</v>
      </c>
      <c r="T41" s="90" t="s">
        <v>92</v>
      </c>
      <c r="U41" s="91">
        <v>15</v>
      </c>
      <c r="V41" s="94">
        <v>0.45</v>
      </c>
      <c r="W41" s="95">
        <v>0.04</v>
      </c>
      <c r="X41" s="90" t="s">
        <v>90</v>
      </c>
      <c r="Y41" s="91">
        <v>234</v>
      </c>
      <c r="Z41" s="122">
        <v>0.698054264087</v>
      </c>
      <c r="AA41" s="122">
        <v>3.5738214014700002E-2</v>
      </c>
      <c r="AB41" s="85">
        <f t="shared" si="0"/>
        <v>0.57938503919220996</v>
      </c>
      <c r="AC41" s="85">
        <f t="shared" si="1"/>
        <v>5.1323327420616863E-2</v>
      </c>
      <c r="AD41" s="86">
        <f t="shared" si="2"/>
        <v>0.62824883767829998</v>
      </c>
      <c r="AE41" s="96">
        <f t="shared" si="3"/>
        <v>5.2808666640752816E-2</v>
      </c>
      <c r="AF41" s="97" t="s">
        <v>93</v>
      </c>
      <c r="AG41" s="80" t="s">
        <v>93</v>
      </c>
      <c r="AH41" s="91" t="s">
        <v>93</v>
      </c>
      <c r="AI41" s="93" t="s">
        <v>93</v>
      </c>
      <c r="AJ41" s="98" t="s">
        <v>113</v>
      </c>
    </row>
    <row r="42" spans="1:36" ht="15" customHeight="1" thickBot="1" x14ac:dyDescent="0.25">
      <c r="A42" s="121">
        <v>2</v>
      </c>
      <c r="B42" s="101" t="s">
        <v>103</v>
      </c>
      <c r="C42" s="101">
        <v>13</v>
      </c>
      <c r="D42" s="101" t="s">
        <v>112</v>
      </c>
      <c r="E42" s="153">
        <v>39.056269999999998</v>
      </c>
      <c r="F42" s="102">
        <v>-2.0952199999999999</v>
      </c>
      <c r="G42" s="100">
        <v>20</v>
      </c>
      <c r="H42" s="101" t="s">
        <v>105</v>
      </c>
      <c r="I42" s="103">
        <v>43255</v>
      </c>
      <c r="J42" s="99" t="s">
        <v>94</v>
      </c>
      <c r="K42" s="100" t="s">
        <v>93</v>
      </c>
      <c r="L42" s="104">
        <f>AVERAGE(L39:L41)</f>
        <v>0.82555555555566673</v>
      </c>
      <c r="M42" s="104">
        <f>SQRT((SQRT(M39^2+M40^2+M41^2)/3)^2+(STDEV(L39:L41)/SQRT(3))^2)</f>
        <v>0.10819834526666837</v>
      </c>
      <c r="N42" s="104">
        <f>AVERAGE(N39:N41)</f>
        <v>0.92166666666666675</v>
      </c>
      <c r="O42" s="104">
        <f>SQRT((SQRT(O39^2+O40^2+O41^2)/3)^2+(STDEV(N39:N41)/SQRT(3))^2)</f>
        <v>8.751699102884751E-2</v>
      </c>
      <c r="P42" s="99" t="s">
        <v>94</v>
      </c>
      <c r="Q42" s="100" t="s">
        <v>93</v>
      </c>
      <c r="R42" s="104">
        <f>AVERAGE(R39:R41)</f>
        <v>0.41333333333333333</v>
      </c>
      <c r="S42" s="104">
        <f>SQRT((SQRT(S39^2+S40^2+S41^2)/3)^2+(STDEV(R39:R41)/SQRT(3))^2)</f>
        <v>6.1131634872870107E-2</v>
      </c>
      <c r="T42" s="99" t="s">
        <v>94</v>
      </c>
      <c r="U42" s="100" t="s">
        <v>93</v>
      </c>
      <c r="V42" s="104">
        <f>AVERAGE(V39:V41)</f>
        <v>0.40010562278533329</v>
      </c>
      <c r="W42" s="104">
        <f>SQRT((SQRT(W39^2+W40^2+W41^2)/3)^2+(STDEV(V39:V41)/SQRT(3))^2)</f>
        <v>6.8845824367065489E-2</v>
      </c>
      <c r="X42" s="99" t="s">
        <v>90</v>
      </c>
      <c r="Y42" s="100">
        <v>234</v>
      </c>
      <c r="Z42" s="123">
        <v>0.698054264087</v>
      </c>
      <c r="AA42" s="123">
        <v>3.5738214014700002E-2</v>
      </c>
      <c r="AB42" s="107">
        <f t="shared" si="0"/>
        <v>0.57628257579634534</v>
      </c>
      <c r="AC42" s="107">
        <f t="shared" si="1"/>
        <v>8.1086407995678525E-2</v>
      </c>
      <c r="AD42" s="108">
        <f t="shared" si="2"/>
        <v>0.64337334673351843</v>
      </c>
      <c r="AE42" s="109">
        <f t="shared" si="3"/>
        <v>6.9405648008739176E-2</v>
      </c>
      <c r="AF42" s="110"/>
      <c r="AG42" s="101"/>
      <c r="AH42" s="100"/>
      <c r="AI42" s="111"/>
      <c r="AJ42" s="112" t="s">
        <v>113</v>
      </c>
    </row>
    <row r="43" spans="1:36" ht="15" customHeight="1" x14ac:dyDescent="0.2">
      <c r="A43" s="79">
        <v>3</v>
      </c>
      <c r="B43" s="80" t="s">
        <v>114</v>
      </c>
      <c r="C43" s="80">
        <v>14</v>
      </c>
      <c r="D43" s="81" t="s">
        <v>115</v>
      </c>
      <c r="E43" s="152">
        <v>39.056359999999998</v>
      </c>
      <c r="F43" s="82">
        <v>-2.0966499999999999</v>
      </c>
      <c r="G43" s="80">
        <v>20</v>
      </c>
      <c r="H43" s="81" t="s">
        <v>116</v>
      </c>
      <c r="I43" s="83">
        <v>43255</v>
      </c>
      <c r="J43" s="79" t="s">
        <v>89</v>
      </c>
      <c r="K43" s="84">
        <v>13</v>
      </c>
      <c r="L43" s="85">
        <v>4.5066666666700002</v>
      </c>
      <c r="M43" s="85">
        <v>0.54882449762600005</v>
      </c>
      <c r="N43" s="85">
        <v>6.5350000000000001</v>
      </c>
      <c r="O43" s="86">
        <v>0.81102016740399996</v>
      </c>
      <c r="P43" s="79" t="s">
        <v>89</v>
      </c>
      <c r="Q43" s="84">
        <v>13</v>
      </c>
      <c r="R43" s="85">
        <v>0.98</v>
      </c>
      <c r="S43" s="86">
        <v>4.1192924255900001E-2</v>
      </c>
      <c r="T43" s="79" t="s">
        <v>89</v>
      </c>
      <c r="U43" s="84">
        <v>13</v>
      </c>
      <c r="V43" s="85">
        <v>0.96307743183299999</v>
      </c>
      <c r="W43" s="86">
        <v>4.2084532653200002E-2</v>
      </c>
      <c r="X43" s="79" t="s">
        <v>90</v>
      </c>
      <c r="Y43" s="80">
        <v>234</v>
      </c>
      <c r="Z43" s="85">
        <v>0.19099630435199999</v>
      </c>
      <c r="AA43" s="85">
        <v>5.5637504589999996E-3</v>
      </c>
      <c r="AB43" s="85">
        <f t="shared" si="0"/>
        <v>0.86075667828031666</v>
      </c>
      <c r="AC43" s="85">
        <f t="shared" si="1"/>
        <v>0.10778060930653283</v>
      </c>
      <c r="AD43" s="86">
        <f t="shared" si="2"/>
        <v>1.24816084894032</v>
      </c>
      <c r="AE43" s="87">
        <f t="shared" si="3"/>
        <v>0.15911181421861281</v>
      </c>
      <c r="AF43" s="88">
        <v>4.33</v>
      </c>
      <c r="AG43" s="85">
        <v>0.68961999489977044</v>
      </c>
      <c r="AH43" s="85">
        <v>0.98</v>
      </c>
      <c r="AI43" s="86">
        <v>0.98</v>
      </c>
      <c r="AJ43" s="89" t="s">
        <v>117</v>
      </c>
    </row>
    <row r="44" spans="1:36" ht="15" customHeight="1" x14ac:dyDescent="0.2">
      <c r="A44" s="90">
        <v>3</v>
      </c>
      <c r="B44" s="91" t="s">
        <v>114</v>
      </c>
      <c r="C44" s="91">
        <v>14</v>
      </c>
      <c r="D44" s="80" t="s">
        <v>115</v>
      </c>
      <c r="E44" s="125">
        <v>39.056359999999998</v>
      </c>
      <c r="F44" s="92">
        <v>-2.0966499999999999</v>
      </c>
      <c r="G44" s="91">
        <v>20</v>
      </c>
      <c r="H44" s="80" t="s">
        <v>116</v>
      </c>
      <c r="I44" s="83">
        <v>43255</v>
      </c>
      <c r="J44" s="90" t="s">
        <v>92</v>
      </c>
      <c r="K44" s="91">
        <v>15</v>
      </c>
      <c r="L44" s="91">
        <v>4.09</v>
      </c>
      <c r="M44" s="91">
        <v>0.17</v>
      </c>
      <c r="N44" s="91">
        <v>4.76</v>
      </c>
      <c r="O44" s="93">
        <v>0.21</v>
      </c>
      <c r="P44" s="90" t="s">
        <v>92</v>
      </c>
      <c r="Q44" s="91">
        <v>15</v>
      </c>
      <c r="R44" s="91">
        <v>0.95</v>
      </c>
      <c r="S44" s="93">
        <v>0.02</v>
      </c>
      <c r="T44" s="90" t="s">
        <v>92</v>
      </c>
      <c r="U44" s="91">
        <v>15</v>
      </c>
      <c r="V44" s="94">
        <v>0.96</v>
      </c>
      <c r="W44" s="95">
        <v>0.02</v>
      </c>
      <c r="X44" s="90" t="s">
        <v>90</v>
      </c>
      <c r="Y44" s="91">
        <v>234</v>
      </c>
      <c r="Z44" s="94">
        <v>0.19099630435199999</v>
      </c>
      <c r="AA44" s="94">
        <v>5.5637504589999996E-3</v>
      </c>
      <c r="AB44" s="85">
        <f t="shared" si="0"/>
        <v>0.78117488479967989</v>
      </c>
      <c r="AC44" s="85">
        <f t="shared" si="1"/>
        <v>3.9649511671494476E-2</v>
      </c>
      <c r="AD44" s="86">
        <f t="shared" si="2"/>
        <v>0.90914240871551988</v>
      </c>
      <c r="AE44" s="96">
        <f t="shared" si="3"/>
        <v>4.806373979002964E-2</v>
      </c>
      <c r="AF44" s="97" t="s">
        <v>93</v>
      </c>
      <c r="AG44" s="80" t="s">
        <v>93</v>
      </c>
      <c r="AH44" s="91" t="s">
        <v>93</v>
      </c>
      <c r="AI44" s="93" t="s">
        <v>93</v>
      </c>
      <c r="AJ44" s="98" t="s">
        <v>117</v>
      </c>
    </row>
    <row r="45" spans="1:36" ht="15" customHeight="1" thickBot="1" x14ac:dyDescent="0.25">
      <c r="A45" s="99">
        <v>3</v>
      </c>
      <c r="B45" s="100" t="s">
        <v>114</v>
      </c>
      <c r="C45" s="100">
        <v>14</v>
      </c>
      <c r="D45" s="101" t="s">
        <v>115</v>
      </c>
      <c r="E45" s="153">
        <v>39.056359999999998</v>
      </c>
      <c r="F45" s="102">
        <v>-2.0966499999999999</v>
      </c>
      <c r="G45" s="100">
        <v>20</v>
      </c>
      <c r="H45" s="101" t="s">
        <v>116</v>
      </c>
      <c r="I45" s="103">
        <v>43255</v>
      </c>
      <c r="J45" s="99" t="s">
        <v>94</v>
      </c>
      <c r="K45" s="100" t="s">
        <v>93</v>
      </c>
      <c r="L45" s="104">
        <f>AVERAGE(L43:L44)</f>
        <v>4.298333333335</v>
      </c>
      <c r="M45" s="104">
        <f>SQRT((SQRT(M43^2+M44^2)/2)^2+(STDEV(L43:L44)/SQRT(2))^2)</f>
        <v>0.35486597480891308</v>
      </c>
      <c r="N45" s="104">
        <f>AVERAGE(N43:N44)</f>
        <v>5.6475</v>
      </c>
      <c r="O45" s="105">
        <f>SQRT((SQRT(O43^2+O44^2)/2)^2+(STDEV(N43:N44)/SQRT(2))^2)</f>
        <v>0.98138660984548165</v>
      </c>
      <c r="P45" s="99" t="s">
        <v>94</v>
      </c>
      <c r="Q45" s="100" t="s">
        <v>93</v>
      </c>
      <c r="R45" s="106">
        <f>AVERAGE(R43:R44)</f>
        <v>0.96499999999999997</v>
      </c>
      <c r="S45" s="105">
        <f>SQRT((SQRT(S43^2+S44^2)/2)^2+(STDEV(R43:R44)/SQRT(2))^2)</f>
        <v>2.7371778389211013E-2</v>
      </c>
      <c r="T45" s="99" t="s">
        <v>94</v>
      </c>
      <c r="U45" s="100" t="s">
        <v>93</v>
      </c>
      <c r="V45" s="106">
        <f>AVERAGE(V43:V44)</f>
        <v>0.96153871591649998</v>
      </c>
      <c r="W45" s="105">
        <f>SQRT((SQRT(W43^2+W44^2)/2)^2+(STDEV(V43:V44)/SQRT(2))^2)</f>
        <v>2.3348332249461732E-2</v>
      </c>
      <c r="X45" s="99" t="s">
        <v>90</v>
      </c>
      <c r="Y45" s="100">
        <v>234</v>
      </c>
      <c r="Z45" s="104">
        <v>0.19099630435199999</v>
      </c>
      <c r="AA45" s="104">
        <v>5.5637504589999996E-3</v>
      </c>
      <c r="AB45" s="107">
        <f t="shared" si="0"/>
        <v>0.82096578153999833</v>
      </c>
      <c r="AC45" s="107">
        <f t="shared" si="1"/>
        <v>7.1873428273699108E-2</v>
      </c>
      <c r="AD45" s="108">
        <f t="shared" si="2"/>
        <v>1.07865162882792</v>
      </c>
      <c r="AE45" s="109">
        <f t="shared" si="3"/>
        <v>0.19005658682454776</v>
      </c>
      <c r="AF45" s="110"/>
      <c r="AG45" s="101"/>
      <c r="AH45" s="100"/>
      <c r="AI45" s="111"/>
      <c r="AJ45" s="112" t="s">
        <v>117</v>
      </c>
    </row>
    <row r="46" spans="1:36" ht="15" customHeight="1" x14ac:dyDescent="0.2">
      <c r="A46" s="79">
        <v>3</v>
      </c>
      <c r="B46" s="80" t="s">
        <v>114</v>
      </c>
      <c r="C46" s="80">
        <v>15</v>
      </c>
      <c r="D46" s="81" t="s">
        <v>118</v>
      </c>
      <c r="E46" s="152">
        <v>39.056890000000003</v>
      </c>
      <c r="F46" s="82">
        <v>-2.09701</v>
      </c>
      <c r="G46" s="80">
        <v>20</v>
      </c>
      <c r="H46" s="81" t="s">
        <v>116</v>
      </c>
      <c r="I46" s="83">
        <v>43255</v>
      </c>
      <c r="J46" s="79" t="s">
        <v>89</v>
      </c>
      <c r="K46" s="84">
        <v>14</v>
      </c>
      <c r="L46" s="85">
        <v>5.30666666667</v>
      </c>
      <c r="M46" s="85">
        <v>0.63677800485400005</v>
      </c>
      <c r="N46" s="85">
        <v>6.4450000000000003</v>
      </c>
      <c r="O46" s="86">
        <v>0.79072279949299995</v>
      </c>
      <c r="P46" s="79" t="s">
        <v>89</v>
      </c>
      <c r="Q46" s="84">
        <v>14</v>
      </c>
      <c r="R46" s="85">
        <v>0.99</v>
      </c>
      <c r="S46" s="86">
        <v>4.0832070814300001E-2</v>
      </c>
      <c r="T46" s="79" t="s">
        <v>89</v>
      </c>
      <c r="U46" s="84">
        <v>14</v>
      </c>
      <c r="V46" s="85">
        <v>0.99146950604600004</v>
      </c>
      <c r="W46" s="86">
        <v>4.0938822295200003E-2</v>
      </c>
      <c r="X46" s="79" t="s">
        <v>90</v>
      </c>
      <c r="Y46" s="80">
        <v>234</v>
      </c>
      <c r="Z46" s="85">
        <v>0.19613063033100001</v>
      </c>
      <c r="AA46" s="85">
        <v>6.6373091387699999E-3</v>
      </c>
      <c r="AB46" s="85">
        <f t="shared" si="0"/>
        <v>1.0407998782904937</v>
      </c>
      <c r="AC46" s="85">
        <f t="shared" si="1"/>
        <v>0.12976331524363849</v>
      </c>
      <c r="AD46" s="86">
        <f t="shared" si="2"/>
        <v>1.264061912483295</v>
      </c>
      <c r="AE46" s="87">
        <f t="shared" si="3"/>
        <v>0.16087652412721251</v>
      </c>
      <c r="AF46" s="88">
        <v>4.8600000000000003</v>
      </c>
      <c r="AG46" s="85">
        <v>0.82337729506128776</v>
      </c>
      <c r="AH46" s="85">
        <v>0.99</v>
      </c>
      <c r="AI46" s="86">
        <v>0.99</v>
      </c>
      <c r="AJ46" s="89" t="s">
        <v>119</v>
      </c>
    </row>
    <row r="47" spans="1:36" ht="15" customHeight="1" x14ac:dyDescent="0.2">
      <c r="A47" s="90">
        <v>3</v>
      </c>
      <c r="B47" s="91" t="s">
        <v>114</v>
      </c>
      <c r="C47" s="91">
        <v>15</v>
      </c>
      <c r="D47" s="80" t="s">
        <v>118</v>
      </c>
      <c r="E47" s="152">
        <v>39.056890000000003</v>
      </c>
      <c r="F47" s="82">
        <v>-2.09701</v>
      </c>
      <c r="G47" s="91">
        <v>20</v>
      </c>
      <c r="H47" s="80" t="s">
        <v>116</v>
      </c>
      <c r="I47" s="83">
        <v>43255</v>
      </c>
      <c r="J47" s="90" t="s">
        <v>92</v>
      </c>
      <c r="K47" s="91">
        <v>15</v>
      </c>
      <c r="L47" s="91">
        <v>4.3899999999999997</v>
      </c>
      <c r="M47" s="91">
        <v>0.19</v>
      </c>
      <c r="N47" s="91">
        <v>5.71</v>
      </c>
      <c r="O47" s="93">
        <v>0.27</v>
      </c>
      <c r="P47" s="90" t="s">
        <v>92</v>
      </c>
      <c r="Q47" s="91">
        <v>15</v>
      </c>
      <c r="R47" s="91">
        <v>0.97</v>
      </c>
      <c r="S47" s="93">
        <v>0.01</v>
      </c>
      <c r="T47" s="90" t="s">
        <v>92</v>
      </c>
      <c r="U47" s="91">
        <v>15</v>
      </c>
      <c r="V47" s="94">
        <v>0.96</v>
      </c>
      <c r="W47" s="95">
        <v>0.02</v>
      </c>
      <c r="X47" s="90" t="s">
        <v>90</v>
      </c>
      <c r="Y47" s="91">
        <v>234</v>
      </c>
      <c r="Z47" s="94">
        <v>0.19613063033100001</v>
      </c>
      <c r="AA47" s="94">
        <v>6.6373091387699999E-3</v>
      </c>
      <c r="AB47" s="85">
        <f t="shared" si="0"/>
        <v>0.86101346715308991</v>
      </c>
      <c r="AC47" s="85">
        <f t="shared" si="1"/>
        <v>4.7304095278997906E-2</v>
      </c>
      <c r="AD47" s="86">
        <f t="shared" si="2"/>
        <v>1.1199058991900099</v>
      </c>
      <c r="AE47" s="96">
        <f t="shared" si="3"/>
        <v>6.5119870305339264E-2</v>
      </c>
      <c r="AF47" s="97" t="s">
        <v>93</v>
      </c>
      <c r="AG47" s="80" t="s">
        <v>93</v>
      </c>
      <c r="AH47" s="91" t="s">
        <v>93</v>
      </c>
      <c r="AI47" s="93" t="s">
        <v>93</v>
      </c>
      <c r="AJ47" s="98" t="s">
        <v>119</v>
      </c>
    </row>
    <row r="48" spans="1:36" ht="15" customHeight="1" thickBot="1" x14ac:dyDescent="0.25">
      <c r="A48" s="99">
        <v>3</v>
      </c>
      <c r="B48" s="100" t="s">
        <v>114</v>
      </c>
      <c r="C48" s="100">
        <v>15</v>
      </c>
      <c r="D48" s="101" t="s">
        <v>118</v>
      </c>
      <c r="E48" s="154">
        <v>39.056890000000003</v>
      </c>
      <c r="F48" s="113">
        <v>-2.09701</v>
      </c>
      <c r="G48" s="100">
        <v>20</v>
      </c>
      <c r="H48" s="101" t="s">
        <v>116</v>
      </c>
      <c r="I48" s="103">
        <v>43255</v>
      </c>
      <c r="J48" s="99" t="s">
        <v>94</v>
      </c>
      <c r="K48" s="100" t="s">
        <v>93</v>
      </c>
      <c r="L48" s="104">
        <f>AVERAGE(L46:L47)</f>
        <v>4.8483333333349998</v>
      </c>
      <c r="M48" s="104">
        <f>SQRT((SQRT(M46^2+M47^2)/2)^2+(STDEV(L46:L47)/SQRT(2))^2)</f>
        <v>0.56609716596396464</v>
      </c>
      <c r="N48" s="104">
        <f>AVERAGE(N46:N47)</f>
        <v>6.0775000000000006</v>
      </c>
      <c r="O48" s="105">
        <f>SQRT((SQRT(O46^2+O47^2)/2)^2+(STDEV(N46:N47)/SQRT(2))^2)</f>
        <v>0.55640981875728235</v>
      </c>
      <c r="P48" s="99" t="s">
        <v>94</v>
      </c>
      <c r="Q48" s="100" t="s">
        <v>93</v>
      </c>
      <c r="R48" s="106">
        <f>AVERAGE(R46:R47)</f>
        <v>0.98</v>
      </c>
      <c r="S48" s="105">
        <f>SQRT((SQRT(S46^2+S47^2)/2)^2+(STDEV(R46:R47)/SQRT(2))^2)</f>
        <v>2.3276909196583699E-2</v>
      </c>
      <c r="T48" s="99" t="s">
        <v>94</v>
      </c>
      <c r="U48" s="100" t="s">
        <v>93</v>
      </c>
      <c r="V48" s="106">
        <f>AVERAGE(V46:V47)</f>
        <v>0.97573475302300006</v>
      </c>
      <c r="W48" s="105">
        <f>SQRT((SQRT(W46^2+W47^2)/2)^2+(STDEV(V46:V47)/SQRT(2))^2)</f>
        <v>2.7687167522596094E-2</v>
      </c>
      <c r="X48" s="99" t="s">
        <v>90</v>
      </c>
      <c r="Y48" s="100">
        <v>234</v>
      </c>
      <c r="Z48" s="104">
        <v>0.19613063033100001</v>
      </c>
      <c r="AA48" s="104">
        <v>6.6373091387699999E-3</v>
      </c>
      <c r="AB48" s="107">
        <f t="shared" si="0"/>
        <v>0.95090667272179186</v>
      </c>
      <c r="AC48" s="107">
        <f t="shared" si="1"/>
        <v>0.11559836782000746</v>
      </c>
      <c r="AD48" s="108">
        <f t="shared" si="2"/>
        <v>1.1919839058366526</v>
      </c>
      <c r="AE48" s="109">
        <f t="shared" si="3"/>
        <v>0.11634566861129217</v>
      </c>
      <c r="AF48" s="110"/>
      <c r="AG48" s="101"/>
      <c r="AH48" s="100"/>
      <c r="AI48" s="111"/>
      <c r="AJ48" s="112" t="s">
        <v>119</v>
      </c>
    </row>
    <row r="49" spans="1:36" ht="15" customHeight="1" x14ac:dyDescent="0.2">
      <c r="A49" s="79">
        <v>3</v>
      </c>
      <c r="B49" s="80" t="s">
        <v>114</v>
      </c>
      <c r="C49" s="80">
        <v>16</v>
      </c>
      <c r="D49" s="81" t="s">
        <v>120</v>
      </c>
      <c r="E49" s="152">
        <v>39.057479999999998</v>
      </c>
      <c r="F49" s="82">
        <v>-2.09754</v>
      </c>
      <c r="G49" s="80">
        <v>20</v>
      </c>
      <c r="H49" s="81" t="s">
        <v>116</v>
      </c>
      <c r="I49" s="83">
        <v>43255</v>
      </c>
      <c r="J49" s="79" t="s">
        <v>89</v>
      </c>
      <c r="K49" s="84">
        <v>13</v>
      </c>
      <c r="L49" s="85">
        <v>4.7566666666700002</v>
      </c>
      <c r="M49" s="85">
        <v>0.57107192162800002</v>
      </c>
      <c r="N49" s="85">
        <v>6.73</v>
      </c>
      <c r="O49" s="86">
        <v>0.831570950443</v>
      </c>
      <c r="P49" s="79" t="s">
        <v>89</v>
      </c>
      <c r="Q49" s="84">
        <v>13</v>
      </c>
      <c r="R49" s="124">
        <v>0.97</v>
      </c>
      <c r="S49" s="86">
        <v>4.1583369042400002E-2</v>
      </c>
      <c r="T49" s="79" t="s">
        <v>89</v>
      </c>
      <c r="U49" s="84">
        <v>13</v>
      </c>
      <c r="V49" s="85">
        <v>0.98127724344099998</v>
      </c>
      <c r="W49" s="86">
        <v>4.12360085778E-2</v>
      </c>
      <c r="X49" s="79" t="s">
        <v>90</v>
      </c>
      <c r="Y49" s="80">
        <v>234</v>
      </c>
      <c r="Z49" s="85">
        <v>0.191173034154</v>
      </c>
      <c r="AA49" s="85">
        <v>5.54422463849E-3</v>
      </c>
      <c r="AB49" s="85">
        <f t="shared" si="0"/>
        <v>0.90934639912649728</v>
      </c>
      <c r="AC49" s="85">
        <f t="shared" si="1"/>
        <v>0.11231361600560802</v>
      </c>
      <c r="AD49" s="86">
        <f t="shared" si="2"/>
        <v>1.2865945198564201</v>
      </c>
      <c r="AE49" s="87">
        <f t="shared" si="3"/>
        <v>0.16329404960405533</v>
      </c>
      <c r="AF49" s="88">
        <v>4.42</v>
      </c>
      <c r="AG49" s="85">
        <v>0.70678553739524519</v>
      </c>
      <c r="AH49" s="85">
        <v>0.98</v>
      </c>
      <c r="AI49" s="86">
        <v>0.98</v>
      </c>
      <c r="AJ49" s="89" t="s">
        <v>121</v>
      </c>
    </row>
    <row r="50" spans="1:36" ht="15" customHeight="1" x14ac:dyDescent="0.2">
      <c r="A50" s="90">
        <v>3</v>
      </c>
      <c r="B50" s="91" t="s">
        <v>114</v>
      </c>
      <c r="C50" s="91">
        <v>16</v>
      </c>
      <c r="D50" s="80" t="s">
        <v>120</v>
      </c>
      <c r="E50" s="125">
        <v>39.057479999999998</v>
      </c>
      <c r="F50" s="92">
        <v>-2.09754</v>
      </c>
      <c r="G50" s="91">
        <v>20</v>
      </c>
      <c r="H50" s="80" t="s">
        <v>116</v>
      </c>
      <c r="I50" s="83">
        <v>43255</v>
      </c>
      <c r="J50" s="90" t="s">
        <v>92</v>
      </c>
      <c r="K50" s="91">
        <v>15</v>
      </c>
      <c r="L50" s="91">
        <v>4.1100000000000003</v>
      </c>
      <c r="M50" s="91">
        <v>0.24</v>
      </c>
      <c r="N50" s="91">
        <v>5.45</v>
      </c>
      <c r="O50" s="93">
        <v>0.3</v>
      </c>
      <c r="P50" s="90" t="s">
        <v>92</v>
      </c>
      <c r="Q50" s="91">
        <v>15</v>
      </c>
      <c r="R50" s="91">
        <v>0.94</v>
      </c>
      <c r="S50" s="93">
        <v>0.02</v>
      </c>
      <c r="T50" s="90" t="s">
        <v>92</v>
      </c>
      <c r="U50" s="91">
        <v>15</v>
      </c>
      <c r="V50" s="94">
        <v>0.93</v>
      </c>
      <c r="W50" s="95">
        <v>0.03</v>
      </c>
      <c r="X50" s="90" t="s">
        <v>90</v>
      </c>
      <c r="Y50" s="91">
        <v>234</v>
      </c>
      <c r="Z50" s="94">
        <v>0.191173034154</v>
      </c>
      <c r="AA50" s="94">
        <v>5.54422463849E-3</v>
      </c>
      <c r="AB50" s="85">
        <f t="shared" si="0"/>
        <v>0.78572117037294009</v>
      </c>
      <c r="AC50" s="85">
        <f t="shared" si="1"/>
        <v>5.1228421893972614E-2</v>
      </c>
      <c r="AD50" s="86">
        <f t="shared" si="2"/>
        <v>1.0418930361393</v>
      </c>
      <c r="AE50" s="96">
        <f t="shared" si="3"/>
        <v>6.4824761720841367E-2</v>
      </c>
      <c r="AF50" s="97" t="s">
        <v>93</v>
      </c>
      <c r="AG50" s="80" t="s">
        <v>93</v>
      </c>
      <c r="AH50" s="91" t="s">
        <v>93</v>
      </c>
      <c r="AI50" s="93" t="s">
        <v>93</v>
      </c>
      <c r="AJ50" s="98" t="s">
        <v>121</v>
      </c>
    </row>
    <row r="51" spans="1:36" ht="15" customHeight="1" thickBot="1" x14ac:dyDescent="0.25">
      <c r="A51" s="99">
        <v>3</v>
      </c>
      <c r="B51" s="100" t="s">
        <v>114</v>
      </c>
      <c r="C51" s="100">
        <v>16</v>
      </c>
      <c r="D51" s="101" t="s">
        <v>120</v>
      </c>
      <c r="E51" s="153">
        <v>39.057479999999998</v>
      </c>
      <c r="F51" s="102">
        <v>-2.09754</v>
      </c>
      <c r="G51" s="100">
        <v>20</v>
      </c>
      <c r="H51" s="101" t="s">
        <v>116</v>
      </c>
      <c r="I51" s="103">
        <v>43255</v>
      </c>
      <c r="J51" s="99" t="s">
        <v>94</v>
      </c>
      <c r="K51" s="100" t="s">
        <v>93</v>
      </c>
      <c r="L51" s="104">
        <f>AVERAGE(L49:L50)</f>
        <v>4.4333333333349998</v>
      </c>
      <c r="M51" s="104">
        <f>SQRT((SQRT(M49^2+M50^2)/2)^2+(STDEV(L49:L50)/SQRT(2))^2)</f>
        <v>0.44774460283011369</v>
      </c>
      <c r="N51" s="104">
        <f>AVERAGE(N49:N50)</f>
        <v>6.09</v>
      </c>
      <c r="O51" s="105">
        <f>SQRT((SQRT(O49^2+O50^2)/2)^2+(STDEV(N49:N50)/SQRT(2))^2)</f>
        <v>0.77780303509640092</v>
      </c>
      <c r="P51" s="99" t="s">
        <v>94</v>
      </c>
      <c r="Q51" s="100" t="s">
        <v>93</v>
      </c>
      <c r="R51" s="106">
        <f>AVERAGE(R49:R50)</f>
        <v>0.95499999999999996</v>
      </c>
      <c r="S51" s="105">
        <f>SQRT((SQRT(S49^2+S50^2)/2)^2+(STDEV(R49:R50)/SQRT(2))^2)</f>
        <v>2.7518977910327775E-2</v>
      </c>
      <c r="T51" s="99" t="s">
        <v>94</v>
      </c>
      <c r="U51" s="100" t="s">
        <v>93</v>
      </c>
      <c r="V51" s="106">
        <f>AVERAGE(V49:V50)</f>
        <v>0.95563862172049996</v>
      </c>
      <c r="W51" s="105">
        <f>SQRT((SQRT(W49^2+W50^2)/2)^2+(STDEV(V49:V50)/SQRT(2))^2)</f>
        <v>3.615855396146244E-2</v>
      </c>
      <c r="X51" s="99" t="s">
        <v>90</v>
      </c>
      <c r="Y51" s="100">
        <v>234</v>
      </c>
      <c r="Z51" s="104">
        <v>0.191173034154</v>
      </c>
      <c r="AA51" s="104">
        <v>5.54422463849E-3</v>
      </c>
      <c r="AB51" s="107">
        <f t="shared" si="0"/>
        <v>0.84753378474971852</v>
      </c>
      <c r="AC51" s="107">
        <f t="shared" si="1"/>
        <v>8.9055829506285794E-2</v>
      </c>
      <c r="AD51" s="108">
        <f t="shared" si="2"/>
        <v>1.1642437779978601</v>
      </c>
      <c r="AE51" s="109">
        <f t="shared" si="3"/>
        <v>0.15248023747314574</v>
      </c>
      <c r="AF51" s="110"/>
      <c r="AG51" s="101"/>
      <c r="AH51" s="100"/>
      <c r="AI51" s="111"/>
      <c r="AJ51" s="112" t="s">
        <v>121</v>
      </c>
    </row>
    <row r="52" spans="1:36" ht="15" customHeight="1" x14ac:dyDescent="0.2">
      <c r="A52" s="79">
        <v>3</v>
      </c>
      <c r="B52" s="80" t="s">
        <v>114</v>
      </c>
      <c r="C52" s="80">
        <v>17</v>
      </c>
      <c r="D52" s="81" t="s">
        <v>122</v>
      </c>
      <c r="E52" s="152">
        <v>39.058250000000001</v>
      </c>
      <c r="F52" s="82">
        <v>-2.0979800000000002</v>
      </c>
      <c r="G52" s="80">
        <v>20</v>
      </c>
      <c r="H52" s="81" t="s">
        <v>116</v>
      </c>
      <c r="I52" s="83">
        <v>43255</v>
      </c>
      <c r="J52" s="79" t="s">
        <v>89</v>
      </c>
      <c r="K52" s="84">
        <v>13</v>
      </c>
      <c r="L52" s="85">
        <v>5.05666666667</v>
      </c>
      <c r="M52" s="85">
        <v>0.61829742303799995</v>
      </c>
      <c r="N52" s="85">
        <v>5.94</v>
      </c>
      <c r="O52" s="86">
        <v>0.72888058845899995</v>
      </c>
      <c r="P52" s="79" t="s">
        <v>89</v>
      </c>
      <c r="Q52" s="84">
        <v>13</v>
      </c>
      <c r="R52" s="85">
        <v>0.99</v>
      </c>
      <c r="S52" s="86">
        <v>4.0831602196000003E-2</v>
      </c>
      <c r="T52" s="79" t="s">
        <v>89</v>
      </c>
      <c r="U52" s="84">
        <v>13</v>
      </c>
      <c r="V52" s="85">
        <v>0.98663202533100003</v>
      </c>
      <c r="W52" s="86">
        <v>4.07201222721E-2</v>
      </c>
      <c r="X52" s="79" t="s">
        <v>90</v>
      </c>
      <c r="Y52" s="80">
        <v>234</v>
      </c>
      <c r="Z52" s="85">
        <v>0.181973734079</v>
      </c>
      <c r="AA52" s="85">
        <v>5.92558630459E-3</v>
      </c>
      <c r="AB52" s="85">
        <f t="shared" si="0"/>
        <v>0.92018051532674994</v>
      </c>
      <c r="AC52" s="85">
        <f t="shared" si="1"/>
        <v>0.11643538909523882</v>
      </c>
      <c r="AD52" s="86">
        <f t="shared" si="2"/>
        <v>1.0809239804292601</v>
      </c>
      <c r="AE52" s="87">
        <f t="shared" si="3"/>
        <v>0.13722792797282352</v>
      </c>
      <c r="AF52" s="88">
        <v>4.5999999999999996</v>
      </c>
      <c r="AG52" s="85">
        <v>0.85129068462457902</v>
      </c>
      <c r="AH52" s="85">
        <v>0.99</v>
      </c>
      <c r="AI52" s="86">
        <v>0.99</v>
      </c>
      <c r="AJ52" s="89"/>
    </row>
    <row r="53" spans="1:36" ht="15" customHeight="1" x14ac:dyDescent="0.2">
      <c r="A53" s="90">
        <v>3</v>
      </c>
      <c r="B53" s="91" t="s">
        <v>114</v>
      </c>
      <c r="C53" s="91">
        <v>17</v>
      </c>
      <c r="D53" s="80" t="s">
        <v>122</v>
      </c>
      <c r="E53" s="125">
        <v>39.058250000000001</v>
      </c>
      <c r="F53" s="92">
        <v>-2.0979800000000002</v>
      </c>
      <c r="G53" s="91">
        <v>20</v>
      </c>
      <c r="H53" s="80" t="s">
        <v>116</v>
      </c>
      <c r="I53" s="83">
        <v>43255</v>
      </c>
      <c r="J53" s="90" t="s">
        <v>92</v>
      </c>
      <c r="K53" s="91">
        <v>15</v>
      </c>
      <c r="L53" s="91">
        <v>5.03</v>
      </c>
      <c r="M53" s="91">
        <v>0.3</v>
      </c>
      <c r="N53" s="91">
        <v>6.23</v>
      </c>
      <c r="O53" s="93">
        <v>0.22</v>
      </c>
      <c r="P53" s="90" t="s">
        <v>92</v>
      </c>
      <c r="Q53" s="91">
        <v>15</v>
      </c>
      <c r="R53" s="91">
        <v>0.98</v>
      </c>
      <c r="S53" s="93">
        <v>0.01</v>
      </c>
      <c r="T53" s="90" t="s">
        <v>92</v>
      </c>
      <c r="U53" s="91">
        <v>15</v>
      </c>
      <c r="V53" s="94">
        <v>0.96</v>
      </c>
      <c r="W53" s="95">
        <v>0.03</v>
      </c>
      <c r="X53" s="90" t="s">
        <v>90</v>
      </c>
      <c r="Y53" s="91">
        <v>234</v>
      </c>
      <c r="Z53" s="94">
        <v>0.181973734079</v>
      </c>
      <c r="AA53" s="94">
        <v>5.92558630459E-3</v>
      </c>
      <c r="AB53" s="85">
        <f t="shared" si="0"/>
        <v>0.91532788241737006</v>
      </c>
      <c r="AC53" s="85">
        <f t="shared" si="1"/>
        <v>6.2198708106191575E-2</v>
      </c>
      <c r="AD53" s="86">
        <f t="shared" si="2"/>
        <v>1.1336963633121702</v>
      </c>
      <c r="AE53" s="96">
        <f t="shared" si="3"/>
        <v>5.4456952518073191E-2</v>
      </c>
      <c r="AF53" s="97" t="s">
        <v>93</v>
      </c>
      <c r="AG53" s="80" t="s">
        <v>93</v>
      </c>
      <c r="AH53" s="91" t="s">
        <v>93</v>
      </c>
      <c r="AI53" s="93" t="s">
        <v>93</v>
      </c>
      <c r="AJ53" s="98"/>
    </row>
    <row r="54" spans="1:36" ht="15" customHeight="1" thickBot="1" x14ac:dyDescent="0.25">
      <c r="A54" s="99">
        <v>3</v>
      </c>
      <c r="B54" s="100" t="s">
        <v>114</v>
      </c>
      <c r="C54" s="100">
        <v>17</v>
      </c>
      <c r="D54" s="101" t="s">
        <v>122</v>
      </c>
      <c r="E54" s="153">
        <v>39.058250000000001</v>
      </c>
      <c r="F54" s="102">
        <v>-2.0979800000000002</v>
      </c>
      <c r="G54" s="100">
        <v>20</v>
      </c>
      <c r="H54" s="101" t="s">
        <v>116</v>
      </c>
      <c r="I54" s="103">
        <v>43255</v>
      </c>
      <c r="J54" s="99" t="s">
        <v>94</v>
      </c>
      <c r="K54" s="100" t="s">
        <v>93</v>
      </c>
      <c r="L54" s="104">
        <f>AVERAGE(L52:L53)</f>
        <v>5.0433333333350001</v>
      </c>
      <c r="M54" s="104">
        <f>SQRT((SQRT(M52^2+M53^2)/2)^2+(STDEV(L52:L53)/SQRT(2))^2)</f>
        <v>0.34387600034268179</v>
      </c>
      <c r="N54" s="104">
        <f>AVERAGE(N52:N53)</f>
        <v>6.0850000000000009</v>
      </c>
      <c r="O54" s="105">
        <f>SQRT((SQRT(O52^2+O53^2)/2)^2+(STDEV(N52:N53)/SQRT(2))^2)</f>
        <v>0.4073594580442248</v>
      </c>
      <c r="P54" s="99" t="s">
        <v>94</v>
      </c>
      <c r="Q54" s="100" t="s">
        <v>93</v>
      </c>
      <c r="R54" s="106">
        <f>AVERAGE(R52:R53)</f>
        <v>0.98499999999999999</v>
      </c>
      <c r="S54" s="105">
        <f>SQRT((SQRT(S52^2+S53^2)/2)^2+(STDEV(R52:R53)/SQRT(2))^2)</f>
        <v>2.1605669035535516E-2</v>
      </c>
      <c r="T54" s="99" t="s">
        <v>94</v>
      </c>
      <c r="U54" s="100" t="s">
        <v>93</v>
      </c>
      <c r="V54" s="106">
        <f>AVERAGE(V52:V53)</f>
        <v>0.97331601266550005</v>
      </c>
      <c r="W54" s="105">
        <f>SQRT((SQRT(W52^2+W53^2)/2)^2+(STDEV(V52:V53)/SQRT(2))^2)</f>
        <v>2.858055777572318E-2</v>
      </c>
      <c r="X54" s="99" t="s">
        <v>90</v>
      </c>
      <c r="Y54" s="100">
        <v>234</v>
      </c>
      <c r="Z54" s="104">
        <v>0.181973734079</v>
      </c>
      <c r="AA54" s="104">
        <v>5.92558630459E-3</v>
      </c>
      <c r="AB54" s="107">
        <f t="shared" si="0"/>
        <v>0.91775419887206</v>
      </c>
      <c r="AC54" s="107">
        <f t="shared" si="1"/>
        <v>6.9346243773626484E-2</v>
      </c>
      <c r="AD54" s="108">
        <f t="shared" si="2"/>
        <v>1.1073101718707152</v>
      </c>
      <c r="AE54" s="109">
        <f t="shared" si="3"/>
        <v>8.2432933482694176E-2</v>
      </c>
      <c r="AF54" s="110"/>
      <c r="AG54" s="101"/>
      <c r="AH54" s="100"/>
      <c r="AI54" s="111"/>
      <c r="AJ54" s="112"/>
    </row>
    <row r="55" spans="1:36" ht="15" customHeight="1" x14ac:dyDescent="0.2">
      <c r="A55" s="79">
        <v>3</v>
      </c>
      <c r="B55" s="80" t="s">
        <v>114</v>
      </c>
      <c r="C55" s="80">
        <v>18</v>
      </c>
      <c r="D55" s="81" t="s">
        <v>123</v>
      </c>
      <c r="E55" s="152">
        <v>39.058750000000003</v>
      </c>
      <c r="F55" s="82">
        <v>-2.09829</v>
      </c>
      <c r="G55" s="80">
        <v>20</v>
      </c>
      <c r="H55" s="81" t="s">
        <v>116</v>
      </c>
      <c r="I55" s="83">
        <v>43255</v>
      </c>
      <c r="J55" s="79" t="s">
        <v>89</v>
      </c>
      <c r="K55" s="84">
        <v>12</v>
      </c>
      <c r="L55" s="85">
        <v>4.6500000000000004</v>
      </c>
      <c r="M55" s="85">
        <v>0.52941582420699995</v>
      </c>
      <c r="N55" s="85">
        <v>6.44</v>
      </c>
      <c r="O55" s="86">
        <v>0.79462760922200004</v>
      </c>
      <c r="P55" s="79" t="s">
        <v>89</v>
      </c>
      <c r="Q55" s="84">
        <v>12</v>
      </c>
      <c r="R55" s="85">
        <v>0.96</v>
      </c>
      <c r="S55" s="86">
        <v>3.9811606655700001E-2</v>
      </c>
      <c r="T55" s="79" t="s">
        <v>89</v>
      </c>
      <c r="U55" s="84">
        <v>12</v>
      </c>
      <c r="V55" s="85">
        <v>0.942232258878</v>
      </c>
      <c r="W55" s="86">
        <v>3.9317643889199998E-2</v>
      </c>
      <c r="X55" s="79" t="s">
        <v>90</v>
      </c>
      <c r="Y55" s="80">
        <v>234</v>
      </c>
      <c r="Z55" s="85">
        <v>0.17944919027100001</v>
      </c>
      <c r="AA55" s="85">
        <v>6.0052567626099999E-3</v>
      </c>
      <c r="AB55" s="85">
        <f t="shared" si="0"/>
        <v>0.83443873476015007</v>
      </c>
      <c r="AC55" s="85">
        <f t="shared" si="1"/>
        <v>9.9022171076071919E-2</v>
      </c>
      <c r="AD55" s="86">
        <f t="shared" si="2"/>
        <v>1.1556527853452401</v>
      </c>
      <c r="AE55" s="87">
        <f t="shared" si="3"/>
        <v>0.14774667889299503</v>
      </c>
      <c r="AF55" s="88">
        <v>4.68</v>
      </c>
      <c r="AG55" s="85">
        <v>0.72204968944099379</v>
      </c>
      <c r="AH55" s="85">
        <v>0.97</v>
      </c>
      <c r="AI55" s="86">
        <v>0.97</v>
      </c>
      <c r="AJ55" s="89" t="s">
        <v>124</v>
      </c>
    </row>
    <row r="56" spans="1:36" ht="15" customHeight="1" x14ac:dyDescent="0.2">
      <c r="A56" s="90">
        <v>3</v>
      </c>
      <c r="B56" s="91" t="s">
        <v>114</v>
      </c>
      <c r="C56" s="91">
        <v>18</v>
      </c>
      <c r="D56" s="80" t="s">
        <v>123</v>
      </c>
      <c r="E56" s="125">
        <v>39.058750000000003</v>
      </c>
      <c r="F56" s="92">
        <v>-2.09829</v>
      </c>
      <c r="G56" s="91">
        <v>20</v>
      </c>
      <c r="H56" s="80" t="s">
        <v>116</v>
      </c>
      <c r="I56" s="83">
        <v>43255</v>
      </c>
      <c r="J56" s="90" t="s">
        <v>92</v>
      </c>
      <c r="K56" s="91" t="s">
        <v>93</v>
      </c>
      <c r="L56" s="91" t="s">
        <v>93</v>
      </c>
      <c r="M56" s="91" t="s">
        <v>93</v>
      </c>
      <c r="N56" s="91" t="s">
        <v>93</v>
      </c>
      <c r="O56" s="93" t="s">
        <v>93</v>
      </c>
      <c r="P56" s="90" t="s">
        <v>92</v>
      </c>
      <c r="Q56" s="91" t="s">
        <v>93</v>
      </c>
      <c r="R56" s="91" t="s">
        <v>93</v>
      </c>
      <c r="S56" s="93" t="s">
        <v>93</v>
      </c>
      <c r="T56" s="90" t="s">
        <v>92</v>
      </c>
      <c r="U56" s="91" t="s">
        <v>93</v>
      </c>
      <c r="V56" s="94" t="s">
        <v>93</v>
      </c>
      <c r="W56" s="95" t="s">
        <v>93</v>
      </c>
      <c r="X56" s="90" t="s">
        <v>90</v>
      </c>
      <c r="Y56" s="91" t="s">
        <v>93</v>
      </c>
      <c r="Z56" s="94" t="s">
        <v>93</v>
      </c>
      <c r="AA56" s="94" t="s">
        <v>93</v>
      </c>
      <c r="AB56" s="85" t="s">
        <v>93</v>
      </c>
      <c r="AC56" s="85" t="s">
        <v>93</v>
      </c>
      <c r="AD56" s="86" t="s">
        <v>93</v>
      </c>
      <c r="AE56" s="96" t="s">
        <v>93</v>
      </c>
      <c r="AF56" s="97" t="s">
        <v>93</v>
      </c>
      <c r="AG56" s="80" t="s">
        <v>93</v>
      </c>
      <c r="AH56" s="91" t="s">
        <v>93</v>
      </c>
      <c r="AI56" s="93" t="s">
        <v>93</v>
      </c>
      <c r="AJ56" s="98" t="s">
        <v>124</v>
      </c>
    </row>
    <row r="57" spans="1:36" ht="15" customHeight="1" thickBot="1" x14ac:dyDescent="0.25">
      <c r="A57" s="99">
        <v>3</v>
      </c>
      <c r="B57" s="100" t="s">
        <v>114</v>
      </c>
      <c r="C57" s="100">
        <v>18</v>
      </c>
      <c r="D57" s="101" t="s">
        <v>123</v>
      </c>
      <c r="E57" s="153">
        <v>39.058750000000003</v>
      </c>
      <c r="F57" s="102">
        <v>-2.09829</v>
      </c>
      <c r="G57" s="100">
        <v>20</v>
      </c>
      <c r="H57" s="101" t="s">
        <v>116</v>
      </c>
      <c r="I57" s="103">
        <v>43255</v>
      </c>
      <c r="J57" s="99" t="s">
        <v>94</v>
      </c>
      <c r="K57" s="100" t="s">
        <v>93</v>
      </c>
      <c r="L57" s="104">
        <v>4.6500000000000004</v>
      </c>
      <c r="M57" s="104">
        <v>0.52941582420699995</v>
      </c>
      <c r="N57" s="104">
        <v>6.44</v>
      </c>
      <c r="O57" s="105">
        <v>0.79462760922200004</v>
      </c>
      <c r="P57" s="99" t="s">
        <v>94</v>
      </c>
      <c r="Q57" s="100" t="s">
        <v>93</v>
      </c>
      <c r="R57" s="106">
        <v>0.96</v>
      </c>
      <c r="S57" s="105">
        <v>3.9811606655700001E-2</v>
      </c>
      <c r="T57" s="99" t="s">
        <v>94</v>
      </c>
      <c r="U57" s="100" t="s">
        <v>93</v>
      </c>
      <c r="V57" s="106">
        <v>0.942232258878</v>
      </c>
      <c r="W57" s="105">
        <v>3.9317643889199998E-2</v>
      </c>
      <c r="X57" s="99" t="s">
        <v>90</v>
      </c>
      <c r="Y57" s="100">
        <v>234</v>
      </c>
      <c r="Z57" s="104">
        <v>0.17944919027100001</v>
      </c>
      <c r="AA57" s="104">
        <v>6.0052567626099999E-3</v>
      </c>
      <c r="AB57" s="107">
        <f t="shared" si="0"/>
        <v>0.83443873476015007</v>
      </c>
      <c r="AC57" s="107">
        <f t="shared" si="1"/>
        <v>9.9022171076071919E-2</v>
      </c>
      <c r="AD57" s="108">
        <f t="shared" si="2"/>
        <v>1.1556527853452401</v>
      </c>
      <c r="AE57" s="109">
        <f t="shared" si="3"/>
        <v>0.14774667889299503</v>
      </c>
      <c r="AF57" s="110"/>
      <c r="AG57" s="101"/>
      <c r="AH57" s="100"/>
      <c r="AI57" s="111"/>
      <c r="AJ57" s="112" t="s">
        <v>124</v>
      </c>
    </row>
    <row r="58" spans="1:36" ht="15" customHeight="1" x14ac:dyDescent="0.2">
      <c r="A58" s="79">
        <v>3</v>
      </c>
      <c r="B58" s="80" t="s">
        <v>114</v>
      </c>
      <c r="C58" s="80">
        <v>19</v>
      </c>
      <c r="D58" s="81" t="s">
        <v>125</v>
      </c>
      <c r="E58" s="152">
        <v>39.059289999999997</v>
      </c>
      <c r="F58" s="82">
        <v>-2.0985900000000002</v>
      </c>
      <c r="G58" s="80">
        <v>20</v>
      </c>
      <c r="H58" s="81" t="s">
        <v>116</v>
      </c>
      <c r="I58" s="83">
        <v>43255</v>
      </c>
      <c r="J58" s="79" t="s">
        <v>89</v>
      </c>
      <c r="K58" s="84">
        <v>13</v>
      </c>
      <c r="L58" s="85">
        <v>4.75</v>
      </c>
      <c r="M58" s="85">
        <v>0.54120765295499995</v>
      </c>
      <c r="N58" s="85">
        <v>6.5350000000000001</v>
      </c>
      <c r="O58" s="86">
        <v>0.81117107341600003</v>
      </c>
      <c r="P58" s="79" t="s">
        <v>89</v>
      </c>
      <c r="Q58" s="84">
        <v>13</v>
      </c>
      <c r="R58" s="85">
        <v>0.96</v>
      </c>
      <c r="S58" s="86">
        <v>4.0521677378599998E-2</v>
      </c>
      <c r="T58" s="79" t="s">
        <v>89</v>
      </c>
      <c r="U58" s="84">
        <v>13</v>
      </c>
      <c r="V58" s="85">
        <v>0.96315915033800004</v>
      </c>
      <c r="W58" s="86">
        <v>3.9978459025400002E-2</v>
      </c>
      <c r="X58" s="79" t="s">
        <v>90</v>
      </c>
      <c r="Y58" s="80">
        <v>234</v>
      </c>
      <c r="Z58" s="85">
        <v>0.18257811741999999</v>
      </c>
      <c r="AA58" s="85">
        <v>5.2133475104599999E-3</v>
      </c>
      <c r="AB58" s="85">
        <f t="shared" si="0"/>
        <v>0.86724605774499997</v>
      </c>
      <c r="AC58" s="85">
        <f t="shared" si="1"/>
        <v>0.10186839861800223</v>
      </c>
      <c r="AD58" s="86">
        <f t="shared" si="2"/>
        <v>1.1931479973396999</v>
      </c>
      <c r="AE58" s="87">
        <f t="shared" si="3"/>
        <v>0.15197019601812381</v>
      </c>
      <c r="AF58" s="88">
        <v>4.72</v>
      </c>
      <c r="AG58" s="85">
        <v>0.72685539403213462</v>
      </c>
      <c r="AH58" s="85">
        <v>0.97</v>
      </c>
      <c r="AI58" s="86">
        <v>0.98</v>
      </c>
      <c r="AJ58" s="89" t="s">
        <v>126</v>
      </c>
    </row>
    <row r="59" spans="1:36" ht="15" customHeight="1" x14ac:dyDescent="0.2">
      <c r="A59" s="90">
        <v>3</v>
      </c>
      <c r="B59" s="91" t="s">
        <v>114</v>
      </c>
      <c r="C59" s="91">
        <v>19</v>
      </c>
      <c r="D59" s="80" t="s">
        <v>125</v>
      </c>
      <c r="E59" s="125">
        <v>39.059289999999997</v>
      </c>
      <c r="F59" s="92">
        <v>-2.0985900000000002</v>
      </c>
      <c r="G59" s="91">
        <v>20</v>
      </c>
      <c r="H59" s="80" t="s">
        <v>116</v>
      </c>
      <c r="I59" s="83">
        <v>43255</v>
      </c>
      <c r="J59" s="90" t="s">
        <v>92</v>
      </c>
      <c r="K59" s="91" t="s">
        <v>93</v>
      </c>
      <c r="L59" s="91" t="s">
        <v>93</v>
      </c>
      <c r="M59" s="91" t="s">
        <v>93</v>
      </c>
      <c r="N59" s="91" t="s">
        <v>93</v>
      </c>
      <c r="O59" s="93" t="s">
        <v>93</v>
      </c>
      <c r="P59" s="90" t="s">
        <v>92</v>
      </c>
      <c r="Q59" s="91" t="s">
        <v>93</v>
      </c>
      <c r="R59" s="91" t="s">
        <v>93</v>
      </c>
      <c r="S59" s="93" t="s">
        <v>93</v>
      </c>
      <c r="T59" s="90" t="s">
        <v>92</v>
      </c>
      <c r="U59" s="91" t="s">
        <v>93</v>
      </c>
      <c r="V59" s="94" t="s">
        <v>93</v>
      </c>
      <c r="W59" s="95" t="s">
        <v>93</v>
      </c>
      <c r="X59" s="90" t="s">
        <v>90</v>
      </c>
      <c r="Y59" s="91" t="s">
        <v>93</v>
      </c>
      <c r="Z59" s="94" t="s">
        <v>93</v>
      </c>
      <c r="AA59" s="94" t="s">
        <v>93</v>
      </c>
      <c r="AB59" s="85" t="s">
        <v>93</v>
      </c>
      <c r="AC59" s="85" t="s">
        <v>93</v>
      </c>
      <c r="AD59" s="86" t="s">
        <v>93</v>
      </c>
      <c r="AE59" s="96" t="s">
        <v>93</v>
      </c>
      <c r="AF59" s="97" t="s">
        <v>93</v>
      </c>
      <c r="AG59" s="80" t="s">
        <v>93</v>
      </c>
      <c r="AH59" s="91" t="s">
        <v>93</v>
      </c>
      <c r="AI59" s="93" t="s">
        <v>93</v>
      </c>
      <c r="AJ59" s="98" t="s">
        <v>126</v>
      </c>
    </row>
    <row r="60" spans="1:36" ht="15" customHeight="1" thickBot="1" x14ac:dyDescent="0.25">
      <c r="A60" s="121">
        <v>3</v>
      </c>
      <c r="B60" s="101" t="s">
        <v>114</v>
      </c>
      <c r="C60" s="101">
        <v>19</v>
      </c>
      <c r="D60" s="101" t="s">
        <v>125</v>
      </c>
      <c r="E60" s="153">
        <v>39.059289999999997</v>
      </c>
      <c r="F60" s="102">
        <v>-2.0985900000000002</v>
      </c>
      <c r="G60" s="100">
        <v>20</v>
      </c>
      <c r="H60" s="101" t="s">
        <v>116</v>
      </c>
      <c r="I60" s="103">
        <v>43255</v>
      </c>
      <c r="J60" s="99" t="s">
        <v>94</v>
      </c>
      <c r="K60" s="100" t="s">
        <v>93</v>
      </c>
      <c r="L60" s="104">
        <v>4.75</v>
      </c>
      <c r="M60" s="104">
        <v>0.54120765295499995</v>
      </c>
      <c r="N60" s="104">
        <v>6.5350000000000001</v>
      </c>
      <c r="O60" s="105">
        <v>0.81117107341600003</v>
      </c>
      <c r="P60" s="99" t="s">
        <v>94</v>
      </c>
      <c r="Q60" s="100" t="s">
        <v>93</v>
      </c>
      <c r="R60" s="106">
        <v>0.96</v>
      </c>
      <c r="S60" s="105">
        <v>4.0521677378599998E-2</v>
      </c>
      <c r="T60" s="99" t="s">
        <v>94</v>
      </c>
      <c r="U60" s="100" t="s">
        <v>93</v>
      </c>
      <c r="V60" s="106">
        <v>0.96</v>
      </c>
      <c r="W60" s="105">
        <v>4.0521677378599998E-2</v>
      </c>
      <c r="X60" s="99" t="s">
        <v>90</v>
      </c>
      <c r="Y60" s="100">
        <v>234</v>
      </c>
      <c r="Z60" s="104">
        <v>0.18257811741999999</v>
      </c>
      <c r="AA60" s="104">
        <v>5.2133475104599999E-3</v>
      </c>
      <c r="AB60" s="107">
        <f t="shared" si="0"/>
        <v>0.86724605774499997</v>
      </c>
      <c r="AC60" s="107">
        <f t="shared" si="1"/>
        <v>0.10186839861800223</v>
      </c>
      <c r="AD60" s="108">
        <f t="shared" si="2"/>
        <v>1.1931479973396999</v>
      </c>
      <c r="AE60" s="109">
        <f t="shared" si="3"/>
        <v>0.15197019601812381</v>
      </c>
      <c r="AF60" s="110"/>
      <c r="AG60" s="101"/>
      <c r="AH60" s="100"/>
      <c r="AI60" s="111"/>
      <c r="AJ60" s="112" t="s">
        <v>126</v>
      </c>
    </row>
    <row r="61" spans="1:36" ht="15" customHeight="1" x14ac:dyDescent="0.2">
      <c r="A61" s="79">
        <v>4</v>
      </c>
      <c r="B61" s="80" t="s">
        <v>127</v>
      </c>
      <c r="C61" s="80">
        <v>20</v>
      </c>
      <c r="D61" s="81" t="s">
        <v>128</v>
      </c>
      <c r="E61" s="152">
        <v>39.05518</v>
      </c>
      <c r="F61" s="82">
        <v>-2.0806</v>
      </c>
      <c r="G61" s="80">
        <v>20</v>
      </c>
      <c r="H61" s="81" t="s">
        <v>129</v>
      </c>
      <c r="I61" s="83">
        <v>43255</v>
      </c>
      <c r="J61" s="79" t="s">
        <v>89</v>
      </c>
      <c r="K61" s="84">
        <v>13</v>
      </c>
      <c r="L61" s="85">
        <v>5.63666666667</v>
      </c>
      <c r="M61" s="85">
        <v>0.64412974953299995</v>
      </c>
      <c r="N61" s="85">
        <v>7.2750000000000004</v>
      </c>
      <c r="O61" s="86">
        <v>0.90289353600400002</v>
      </c>
      <c r="P61" s="79" t="s">
        <v>89</v>
      </c>
      <c r="Q61" s="84">
        <v>13</v>
      </c>
      <c r="R61" s="85">
        <v>0.92</v>
      </c>
      <c r="S61" s="86">
        <v>3.8569773799500003E-2</v>
      </c>
      <c r="T61" s="79" t="s">
        <v>89</v>
      </c>
      <c r="U61" s="84">
        <v>13</v>
      </c>
      <c r="V61" s="85">
        <v>0.81066008910800003</v>
      </c>
      <c r="W61" s="86">
        <v>3.6432157473E-2</v>
      </c>
      <c r="X61" s="79" t="s">
        <v>90</v>
      </c>
      <c r="Y61" s="80">
        <v>234</v>
      </c>
      <c r="Z61" s="85">
        <v>0.34874963094299999</v>
      </c>
      <c r="AA61" s="85">
        <v>1.2678506433500001E-2</v>
      </c>
      <c r="AB61" s="85">
        <f t="shared" si="0"/>
        <v>1.9657854197498725</v>
      </c>
      <c r="AC61" s="85">
        <f t="shared" si="1"/>
        <v>0.23573356152802241</v>
      </c>
      <c r="AD61" s="86">
        <f t="shared" si="2"/>
        <v>2.5371535651103252</v>
      </c>
      <c r="AE61" s="87">
        <f t="shared" si="3"/>
        <v>0.32811477272113498</v>
      </c>
      <c r="AF61" s="88">
        <v>5.57</v>
      </c>
      <c r="AG61" s="85">
        <v>0.7747995418103093</v>
      </c>
      <c r="AH61" s="85">
        <v>0.94</v>
      </c>
      <c r="AI61" s="86">
        <v>0.96</v>
      </c>
      <c r="AJ61" s="89"/>
    </row>
    <row r="62" spans="1:36" ht="15" customHeight="1" x14ac:dyDescent="0.2">
      <c r="A62" s="90">
        <v>4</v>
      </c>
      <c r="B62" s="91" t="s">
        <v>127</v>
      </c>
      <c r="C62" s="91">
        <v>20</v>
      </c>
      <c r="D62" s="80" t="s">
        <v>128</v>
      </c>
      <c r="E62" s="125">
        <v>39.05518</v>
      </c>
      <c r="F62" s="92">
        <v>-2.0806</v>
      </c>
      <c r="G62" s="91">
        <v>20</v>
      </c>
      <c r="H62" s="80" t="s">
        <v>129</v>
      </c>
      <c r="I62" s="83">
        <v>43255</v>
      </c>
      <c r="J62" s="90" t="s">
        <v>92</v>
      </c>
      <c r="K62" s="91">
        <v>15</v>
      </c>
      <c r="L62" s="91">
        <v>5.15</v>
      </c>
      <c r="M62" s="91">
        <v>0.17</v>
      </c>
      <c r="N62" s="91">
        <v>5.65</v>
      </c>
      <c r="O62" s="93">
        <v>0.19</v>
      </c>
      <c r="P62" s="90" t="s">
        <v>92</v>
      </c>
      <c r="Q62" s="91">
        <v>15</v>
      </c>
      <c r="R62" s="91">
        <v>0.94</v>
      </c>
      <c r="S62" s="93">
        <v>0.02</v>
      </c>
      <c r="T62" s="90" t="s">
        <v>92</v>
      </c>
      <c r="U62" s="91">
        <v>15</v>
      </c>
      <c r="V62" s="94">
        <v>0.88</v>
      </c>
      <c r="W62" s="95">
        <v>0.02</v>
      </c>
      <c r="X62" s="90" t="s">
        <v>90</v>
      </c>
      <c r="Y62" s="91">
        <v>234</v>
      </c>
      <c r="Z62" s="94">
        <v>0.34874963094299999</v>
      </c>
      <c r="AA62" s="94">
        <v>1.2678506433500001E-2</v>
      </c>
      <c r="AB62" s="85">
        <f t="shared" si="0"/>
        <v>1.79606059935645</v>
      </c>
      <c r="AC62" s="85">
        <f t="shared" si="1"/>
        <v>8.8194936880754762E-2</v>
      </c>
      <c r="AD62" s="86">
        <f t="shared" si="2"/>
        <v>1.9704354148279501</v>
      </c>
      <c r="AE62" s="96">
        <f t="shared" si="3"/>
        <v>9.7581128939320375E-2</v>
      </c>
      <c r="AF62" s="97" t="s">
        <v>93</v>
      </c>
      <c r="AG62" s="80" t="s">
        <v>93</v>
      </c>
      <c r="AH62" s="91" t="s">
        <v>93</v>
      </c>
      <c r="AI62" s="93" t="s">
        <v>93</v>
      </c>
      <c r="AJ62" s="98"/>
    </row>
    <row r="63" spans="1:36" ht="15" customHeight="1" thickBot="1" x14ac:dyDescent="0.25">
      <c r="A63" s="99">
        <v>4</v>
      </c>
      <c r="B63" s="100" t="s">
        <v>127</v>
      </c>
      <c r="C63" s="100">
        <v>20</v>
      </c>
      <c r="D63" s="101" t="s">
        <v>128</v>
      </c>
      <c r="E63" s="153">
        <v>39.05518</v>
      </c>
      <c r="F63" s="102">
        <v>-2.0806</v>
      </c>
      <c r="G63" s="100">
        <v>20</v>
      </c>
      <c r="H63" s="101" t="s">
        <v>129</v>
      </c>
      <c r="I63" s="103">
        <v>43255</v>
      </c>
      <c r="J63" s="99" t="s">
        <v>94</v>
      </c>
      <c r="K63" s="100" t="s">
        <v>93</v>
      </c>
      <c r="L63" s="104">
        <f>AVERAGE(L61:L62)</f>
        <v>5.3933333333350006</v>
      </c>
      <c r="M63" s="104">
        <f>SQRT((SQRT(M61^2+M62^2)/2)^2+(STDEV(L61:L62)/SQRT(2))^2)</f>
        <v>0.41250684196784349</v>
      </c>
      <c r="N63" s="104">
        <f>AVERAGE(N61:N62)</f>
        <v>6.4625000000000004</v>
      </c>
      <c r="O63" s="105">
        <f>SQRT((SQRT(O61^2+O62^2)/2)^2+(STDEV(N61:N62)/SQRT(2))^2)</f>
        <v>0.93433689552508381</v>
      </c>
      <c r="P63" s="99" t="s">
        <v>94</v>
      </c>
      <c r="Q63" s="100" t="s">
        <v>93</v>
      </c>
      <c r="R63" s="106">
        <f>AVERAGE(R61:R62)</f>
        <v>0.92999999999999994</v>
      </c>
      <c r="S63" s="105">
        <f>SQRT((SQRT(S61^2+S62^2)/2)^2+(STDEV(R61:R62)/SQRT(2))^2)</f>
        <v>2.3914574274616476E-2</v>
      </c>
      <c r="T63" s="99" t="s">
        <v>94</v>
      </c>
      <c r="U63" s="100" t="s">
        <v>93</v>
      </c>
      <c r="V63" s="106">
        <f>AVERAGE(V61:V62)</f>
        <v>0.84533004455399996</v>
      </c>
      <c r="W63" s="105">
        <f>SQRT((SQRT(W61^2+W62^2)/2)^2+(STDEV(V61:V62)/SQRT(2))^2)</f>
        <v>4.0420679548493391E-2</v>
      </c>
      <c r="X63" s="99" t="s">
        <v>90</v>
      </c>
      <c r="Y63" s="100">
        <v>234</v>
      </c>
      <c r="Z63" s="104">
        <v>0.34874963094299999</v>
      </c>
      <c r="AA63" s="104">
        <v>1.2678506433500001E-2</v>
      </c>
      <c r="AB63" s="107">
        <f t="shared" si="0"/>
        <v>1.8809230095531615</v>
      </c>
      <c r="AC63" s="107">
        <f t="shared" si="1"/>
        <v>0.15928561270005251</v>
      </c>
      <c r="AD63" s="108">
        <f t="shared" si="2"/>
        <v>2.2537944899691373</v>
      </c>
      <c r="AE63" s="109">
        <f t="shared" si="3"/>
        <v>0.33599302382375462</v>
      </c>
      <c r="AF63" s="110"/>
      <c r="AG63" s="101"/>
      <c r="AH63" s="100"/>
      <c r="AI63" s="111"/>
      <c r="AJ63" s="112"/>
    </row>
    <row r="64" spans="1:36" ht="15" customHeight="1" x14ac:dyDescent="0.2">
      <c r="A64" s="79">
        <v>4</v>
      </c>
      <c r="B64" s="80" t="s">
        <v>127</v>
      </c>
      <c r="C64" s="80">
        <v>21</v>
      </c>
      <c r="D64" s="81" t="s">
        <v>130</v>
      </c>
      <c r="E64" s="152">
        <v>39.055439999999997</v>
      </c>
      <c r="F64" s="82">
        <v>-2.0801500000000002</v>
      </c>
      <c r="G64" s="80">
        <v>20</v>
      </c>
      <c r="H64" s="81" t="s">
        <v>129</v>
      </c>
      <c r="I64" s="83">
        <v>43255</v>
      </c>
      <c r="J64" s="79" t="s">
        <v>89</v>
      </c>
      <c r="K64" s="84">
        <v>13</v>
      </c>
      <c r="L64" s="85">
        <v>5.2</v>
      </c>
      <c r="M64" s="85">
        <v>0.58442227489099996</v>
      </c>
      <c r="N64" s="85">
        <v>6.81</v>
      </c>
      <c r="O64" s="86">
        <v>0.833076939583</v>
      </c>
      <c r="P64" s="79" t="s">
        <v>89</v>
      </c>
      <c r="Q64" s="84">
        <v>13</v>
      </c>
      <c r="R64" s="85">
        <v>0.92</v>
      </c>
      <c r="S64" s="86">
        <v>3.8340140993000003E-2</v>
      </c>
      <c r="T64" s="79" t="s">
        <v>89</v>
      </c>
      <c r="U64" s="84">
        <v>13</v>
      </c>
      <c r="V64" s="85">
        <v>0.83918750728299996</v>
      </c>
      <c r="W64" s="86">
        <v>3.5963231699699998E-2</v>
      </c>
      <c r="X64" s="79" t="s">
        <v>90</v>
      </c>
      <c r="Y64" s="80">
        <v>234</v>
      </c>
      <c r="Z64" s="85">
        <v>0.36442005956000001</v>
      </c>
      <c r="AA64" s="85">
        <v>1.30112920188E-2</v>
      </c>
      <c r="AB64" s="85">
        <f t="shared" si="0"/>
        <v>1.894984309712</v>
      </c>
      <c r="AC64" s="85">
        <f t="shared" si="1"/>
        <v>0.22346395257221863</v>
      </c>
      <c r="AD64" s="86">
        <f t="shared" si="2"/>
        <v>2.4817006056035997</v>
      </c>
      <c r="AE64" s="87">
        <f t="shared" si="3"/>
        <v>0.31625628686048268</v>
      </c>
      <c r="AF64" s="88">
        <v>5.21</v>
      </c>
      <c r="AG64" s="85">
        <v>0.76358296622613808</v>
      </c>
      <c r="AH64" s="85">
        <v>0.94</v>
      </c>
      <c r="AI64" s="86">
        <v>0.96</v>
      </c>
      <c r="AJ64" s="89"/>
    </row>
    <row r="65" spans="1:36" ht="15" customHeight="1" x14ac:dyDescent="0.2">
      <c r="A65" s="90">
        <v>4</v>
      </c>
      <c r="B65" s="91" t="s">
        <v>127</v>
      </c>
      <c r="C65" s="91">
        <v>21</v>
      </c>
      <c r="D65" s="80" t="s">
        <v>130</v>
      </c>
      <c r="E65" s="125">
        <v>39.055439999999997</v>
      </c>
      <c r="F65" s="125">
        <v>-2.0801500000000002</v>
      </c>
      <c r="G65" s="93">
        <v>20</v>
      </c>
      <c r="H65" s="91" t="s">
        <v>129</v>
      </c>
      <c r="I65" s="126">
        <v>43255</v>
      </c>
      <c r="J65" s="90" t="s">
        <v>92</v>
      </c>
      <c r="K65" s="93">
        <v>15</v>
      </c>
      <c r="L65" s="91">
        <v>4.92</v>
      </c>
      <c r="M65" s="91">
        <v>0.17</v>
      </c>
      <c r="N65" s="91">
        <v>5.3</v>
      </c>
      <c r="O65" s="91">
        <v>0.16</v>
      </c>
      <c r="P65" s="90" t="s">
        <v>92</v>
      </c>
      <c r="Q65" s="93">
        <v>15</v>
      </c>
      <c r="R65" s="91">
        <v>0.94</v>
      </c>
      <c r="S65" s="91">
        <v>0.02</v>
      </c>
      <c r="T65" s="90" t="s">
        <v>92</v>
      </c>
      <c r="U65" s="93">
        <v>15</v>
      </c>
      <c r="V65" s="94">
        <v>0.9</v>
      </c>
      <c r="W65" s="94">
        <v>0.04</v>
      </c>
      <c r="X65" s="90" t="s">
        <v>90</v>
      </c>
      <c r="Y65" s="91">
        <v>234</v>
      </c>
      <c r="Z65" s="94">
        <v>0.36442005956000001</v>
      </c>
      <c r="AA65" s="94">
        <v>1.30112920188E-2</v>
      </c>
      <c r="AB65" s="85">
        <f t="shared" si="0"/>
        <v>1.7929466930352</v>
      </c>
      <c r="AC65" s="85">
        <f t="shared" si="1"/>
        <v>8.9084054242452096E-2</v>
      </c>
      <c r="AD65" s="86">
        <f t="shared" si="2"/>
        <v>1.931426315668</v>
      </c>
      <c r="AE65" s="96">
        <f t="shared" si="3"/>
        <v>9.0306097678319722E-2</v>
      </c>
      <c r="AF65" s="127" t="s">
        <v>93</v>
      </c>
      <c r="AG65" s="93" t="s">
        <v>93</v>
      </c>
      <c r="AH65" s="93" t="s">
        <v>93</v>
      </c>
      <c r="AI65" s="93" t="s">
        <v>93</v>
      </c>
      <c r="AJ65" s="98"/>
    </row>
    <row r="66" spans="1:36" ht="15" customHeight="1" thickBot="1" x14ac:dyDescent="0.25">
      <c r="A66" s="99">
        <v>4</v>
      </c>
      <c r="B66" s="100" t="s">
        <v>127</v>
      </c>
      <c r="C66" s="100">
        <v>21</v>
      </c>
      <c r="D66" s="101" t="s">
        <v>130</v>
      </c>
      <c r="E66" s="153">
        <v>39.055439999999997</v>
      </c>
      <c r="F66" s="102">
        <v>-2.0801500000000002</v>
      </c>
      <c r="G66" s="111">
        <v>20</v>
      </c>
      <c r="H66" s="101" t="s">
        <v>129</v>
      </c>
      <c r="I66" s="103">
        <v>43255</v>
      </c>
      <c r="J66" s="99" t="s">
        <v>94</v>
      </c>
      <c r="K66" s="100" t="s">
        <v>93</v>
      </c>
      <c r="L66" s="104">
        <f>AVERAGE(L64:L65)</f>
        <v>5.0600000000000005</v>
      </c>
      <c r="M66" s="104">
        <f>SQRT((SQRT(M64^2+M65^2)/2)^2+(STDEV(L64:L65)/SQRT(2))^2)</f>
        <v>0.33498111715019535</v>
      </c>
      <c r="N66" s="104">
        <f>AVERAGE(N64:N65)</f>
        <v>6.0549999999999997</v>
      </c>
      <c r="O66" s="105">
        <f>SQRT((SQRT(O64^2+O65^2)/2)^2+(STDEV(N64:N65)/SQRT(2))^2)</f>
        <v>0.8659845823201735</v>
      </c>
      <c r="P66" s="99" t="s">
        <v>94</v>
      </c>
      <c r="Q66" s="100" t="s">
        <v>93</v>
      </c>
      <c r="R66" s="106">
        <f>AVERAGE(R64:R65)</f>
        <v>0.92999999999999994</v>
      </c>
      <c r="S66" s="105">
        <f>SQRT((SQRT(S64^2+S65^2)/2)^2+(STDEV(R64:R65)/SQRT(2))^2)</f>
        <v>2.3822082252414018E-2</v>
      </c>
      <c r="T66" s="99" t="s">
        <v>94</v>
      </c>
      <c r="U66" s="100" t="s">
        <v>93</v>
      </c>
      <c r="V66" s="106">
        <f>AVERAGE(V64:V65)</f>
        <v>0.86959375364149993</v>
      </c>
      <c r="W66" s="105">
        <f>SQRT((SQRT(W64^2+W65^2)/2)^2+(STDEV(V64:V65)/SQRT(2))^2)</f>
        <v>4.0594067623057596E-2</v>
      </c>
      <c r="X66" s="99" t="s">
        <v>90</v>
      </c>
      <c r="Y66" s="100">
        <v>234</v>
      </c>
      <c r="Z66" s="104">
        <v>0.36442005956000001</v>
      </c>
      <c r="AA66" s="104">
        <v>1.30112920188E-2</v>
      </c>
      <c r="AB66" s="107">
        <f t="shared" si="0"/>
        <v>1.8439655013736003</v>
      </c>
      <c r="AC66" s="107">
        <f t="shared" si="1"/>
        <v>0.13869589314525069</v>
      </c>
      <c r="AD66" s="108">
        <f t="shared" si="2"/>
        <v>2.2065634606357998</v>
      </c>
      <c r="AE66" s="109">
        <f t="shared" si="3"/>
        <v>0.32526745183487316</v>
      </c>
      <c r="AF66" s="128"/>
      <c r="AG66" s="111"/>
      <c r="AH66" s="111"/>
      <c r="AI66" s="111"/>
      <c r="AJ66" s="112"/>
    </row>
    <row r="67" spans="1:36" ht="15" customHeight="1" x14ac:dyDescent="0.2">
      <c r="A67" s="79">
        <v>4</v>
      </c>
      <c r="B67" s="80" t="s">
        <v>127</v>
      </c>
      <c r="C67" s="80">
        <v>22</v>
      </c>
      <c r="D67" s="81" t="s">
        <v>131</v>
      </c>
      <c r="E67" s="152">
        <v>39.055729999999997</v>
      </c>
      <c r="F67" s="82">
        <v>-2.0797699999999999</v>
      </c>
      <c r="G67" s="114">
        <v>20</v>
      </c>
      <c r="H67" s="81" t="s">
        <v>129</v>
      </c>
      <c r="I67" s="83">
        <v>43255</v>
      </c>
      <c r="J67" s="79" t="s">
        <v>89</v>
      </c>
      <c r="K67" s="84">
        <v>13</v>
      </c>
      <c r="L67" s="85">
        <v>5.21</v>
      </c>
      <c r="M67" s="85">
        <v>0.624850184212</v>
      </c>
      <c r="N67" s="85">
        <v>6.8650000000000002</v>
      </c>
      <c r="O67" s="85">
        <v>0.89851042016899996</v>
      </c>
      <c r="P67" s="79" t="s">
        <v>89</v>
      </c>
      <c r="Q67" s="84">
        <v>13</v>
      </c>
      <c r="R67" s="85">
        <v>0.93</v>
      </c>
      <c r="S67" s="85">
        <v>3.9345118445799999E-2</v>
      </c>
      <c r="T67" s="79" t="s">
        <v>89</v>
      </c>
      <c r="U67" s="84">
        <v>13</v>
      </c>
      <c r="V67" s="85">
        <v>0.86015882225999996</v>
      </c>
      <c r="W67" s="85">
        <v>3.7691190439899998E-2</v>
      </c>
      <c r="X67" s="79" t="s">
        <v>90</v>
      </c>
      <c r="Y67" s="80">
        <v>234</v>
      </c>
      <c r="Z67" s="85">
        <v>0.34882404184299998</v>
      </c>
      <c r="AA67" s="85">
        <v>1.28799812141E-2</v>
      </c>
      <c r="AB67" s="85">
        <f t="shared" si="0"/>
        <v>1.8173732580020299</v>
      </c>
      <c r="AC67" s="85">
        <f t="shared" si="1"/>
        <v>0.22805878356213599</v>
      </c>
      <c r="AD67" s="86">
        <f t="shared" si="2"/>
        <v>2.3946770472521948</v>
      </c>
      <c r="AE67" s="87">
        <f t="shared" si="3"/>
        <v>0.32565573648400964</v>
      </c>
      <c r="AF67" s="129">
        <v>4.92</v>
      </c>
      <c r="AG67" s="86">
        <v>0.75892206846321919</v>
      </c>
      <c r="AH67" s="86">
        <v>0.95</v>
      </c>
      <c r="AI67" s="86">
        <v>0.96</v>
      </c>
      <c r="AJ67" s="89"/>
    </row>
    <row r="68" spans="1:36" ht="15" customHeight="1" x14ac:dyDescent="0.2">
      <c r="A68" s="90">
        <v>4</v>
      </c>
      <c r="B68" s="91" t="s">
        <v>127</v>
      </c>
      <c r="C68" s="91">
        <v>22</v>
      </c>
      <c r="D68" s="80" t="s">
        <v>131</v>
      </c>
      <c r="E68" s="125">
        <v>39.055729999999997</v>
      </c>
      <c r="F68" s="92">
        <v>-2.0797699999999999</v>
      </c>
      <c r="G68" s="93">
        <v>20</v>
      </c>
      <c r="H68" s="91" t="s">
        <v>129</v>
      </c>
      <c r="I68" s="83">
        <v>43255</v>
      </c>
      <c r="J68" s="90" t="s">
        <v>92</v>
      </c>
      <c r="K68" s="93">
        <v>15</v>
      </c>
      <c r="L68" s="91">
        <v>4.62</v>
      </c>
      <c r="M68" s="91">
        <v>0.13</v>
      </c>
      <c r="N68" s="91">
        <v>4.82</v>
      </c>
      <c r="O68" s="91">
        <v>0.13</v>
      </c>
      <c r="P68" s="90" t="s">
        <v>92</v>
      </c>
      <c r="Q68" s="93">
        <v>15</v>
      </c>
      <c r="R68" s="91">
        <v>0.94</v>
      </c>
      <c r="S68" s="91">
        <v>0.02</v>
      </c>
      <c r="T68" s="90" t="s">
        <v>92</v>
      </c>
      <c r="U68" s="93">
        <v>15</v>
      </c>
      <c r="V68" s="94">
        <v>0.89</v>
      </c>
      <c r="W68" s="94">
        <v>0.02</v>
      </c>
      <c r="X68" s="90" t="s">
        <v>90</v>
      </c>
      <c r="Y68" s="91">
        <v>234</v>
      </c>
      <c r="Z68" s="94">
        <v>0.34882404184299998</v>
      </c>
      <c r="AA68" s="94">
        <v>1.28799812141E-2</v>
      </c>
      <c r="AB68" s="85">
        <f t="shared" ref="AB68:AB130" si="4">L68*Z68</f>
        <v>1.6115670733146599</v>
      </c>
      <c r="AC68" s="85">
        <f t="shared" ref="AC68:AC130" si="5">AB68*SQRT((M68/L68)^2+(AA68/Z68)^2)</f>
        <v>7.4814890816716995E-2</v>
      </c>
      <c r="AD68" s="86">
        <f t="shared" ref="AD68:AD130" si="6">N68*Z68</f>
        <v>1.6813318816832601</v>
      </c>
      <c r="AE68" s="96">
        <f t="shared" ref="AE68:AE130" si="7">AD68*SQRT((O68/N68)^2+(AA68/Z68)^2)</f>
        <v>7.6879617594444102E-2</v>
      </c>
      <c r="AF68" s="127" t="s">
        <v>93</v>
      </c>
      <c r="AG68" s="93" t="s">
        <v>93</v>
      </c>
      <c r="AH68" s="93" t="s">
        <v>93</v>
      </c>
      <c r="AI68" s="93" t="s">
        <v>93</v>
      </c>
      <c r="AJ68" s="98"/>
    </row>
    <row r="69" spans="1:36" ht="15" customHeight="1" thickBot="1" x14ac:dyDescent="0.25">
      <c r="A69" s="99">
        <v>4</v>
      </c>
      <c r="B69" s="100" t="s">
        <v>127</v>
      </c>
      <c r="C69" s="100">
        <v>22</v>
      </c>
      <c r="D69" s="101" t="s">
        <v>131</v>
      </c>
      <c r="E69" s="153">
        <v>39.055729999999997</v>
      </c>
      <c r="F69" s="102">
        <v>-2.0797699999999999</v>
      </c>
      <c r="G69" s="111">
        <v>20</v>
      </c>
      <c r="H69" s="100" t="s">
        <v>129</v>
      </c>
      <c r="I69" s="103">
        <v>43255</v>
      </c>
      <c r="J69" s="99" t="s">
        <v>94</v>
      </c>
      <c r="K69" s="100" t="s">
        <v>93</v>
      </c>
      <c r="L69" s="104">
        <f>AVERAGE(L67:L68)</f>
        <v>4.915</v>
      </c>
      <c r="M69" s="104">
        <f>SQRT((SQRT(M67^2+M68^2)/2)^2+(STDEV(L67:L68)/SQRT(2))^2)</f>
        <v>0.43457961086254676</v>
      </c>
      <c r="N69" s="104">
        <f>AVERAGE(N67:N68)</f>
        <v>5.8425000000000002</v>
      </c>
      <c r="O69" s="105">
        <f>SQRT((SQRT(O67^2+O68^2)/2)^2+(STDEV(N67:N68)/SQRT(2))^2)</f>
        <v>1.1187320920524555</v>
      </c>
      <c r="P69" s="99" t="s">
        <v>94</v>
      </c>
      <c r="Q69" s="100" t="s">
        <v>93</v>
      </c>
      <c r="R69" s="106">
        <f>AVERAGE(R67:R68)</f>
        <v>0.93500000000000005</v>
      </c>
      <c r="S69" s="105">
        <f>SQRT((SQRT(S67^2+S68^2)/2)^2+(STDEV(R67:R68)/SQRT(2))^2)</f>
        <v>2.2627628828017027E-2</v>
      </c>
      <c r="T69" s="99" t="s">
        <v>94</v>
      </c>
      <c r="U69" s="100" t="s">
        <v>93</v>
      </c>
      <c r="V69" s="106">
        <f>AVERAGE(V67:V68)</f>
        <v>0.87507941112999998</v>
      </c>
      <c r="W69" s="105">
        <f>SQRT((SQRT(W67^2+W68^2)/2)^2+(STDEV(V67:V68)/SQRT(2))^2)</f>
        <v>2.6034216550950232E-2</v>
      </c>
      <c r="X69" s="99" t="s">
        <v>90</v>
      </c>
      <c r="Y69" s="100">
        <v>234</v>
      </c>
      <c r="Z69" s="104">
        <v>0.34882404184299998</v>
      </c>
      <c r="AA69" s="104">
        <v>1.28799812141E-2</v>
      </c>
      <c r="AB69" s="107">
        <f t="shared" si="4"/>
        <v>1.714470165658345</v>
      </c>
      <c r="AC69" s="107">
        <f t="shared" si="5"/>
        <v>0.16427907792897323</v>
      </c>
      <c r="AD69" s="108">
        <f t="shared" si="6"/>
        <v>2.0380044644677273</v>
      </c>
      <c r="AE69" s="109">
        <f t="shared" si="7"/>
        <v>0.39742989528386585</v>
      </c>
      <c r="AF69" s="128"/>
      <c r="AG69" s="111"/>
      <c r="AH69" s="111"/>
      <c r="AI69" s="111"/>
      <c r="AJ69" s="112"/>
    </row>
    <row r="70" spans="1:36" ht="15" customHeight="1" x14ac:dyDescent="0.2">
      <c r="A70" s="79">
        <v>4</v>
      </c>
      <c r="B70" s="80" t="s">
        <v>127</v>
      </c>
      <c r="C70" s="80">
        <v>23</v>
      </c>
      <c r="D70" s="81" t="s">
        <v>132</v>
      </c>
      <c r="E70" s="152">
        <v>39.055990000000001</v>
      </c>
      <c r="F70" s="82">
        <v>-2.0794899999999998</v>
      </c>
      <c r="G70" s="114">
        <v>20</v>
      </c>
      <c r="H70" s="81" t="s">
        <v>129</v>
      </c>
      <c r="I70" s="83">
        <v>43255</v>
      </c>
      <c r="J70" s="79" t="s">
        <v>89</v>
      </c>
      <c r="K70" s="130">
        <v>14</v>
      </c>
      <c r="L70" s="85">
        <v>5.81</v>
      </c>
      <c r="M70" s="85">
        <v>0.65677334352799999</v>
      </c>
      <c r="N70" s="85">
        <v>7.34</v>
      </c>
      <c r="O70" s="85">
        <v>0.90105516144800002</v>
      </c>
      <c r="P70" s="79" t="s">
        <v>89</v>
      </c>
      <c r="Q70" s="130">
        <v>14</v>
      </c>
      <c r="R70" s="85">
        <v>0.93</v>
      </c>
      <c r="S70" s="85">
        <v>3.87952674688E-2</v>
      </c>
      <c r="T70" s="79" t="s">
        <v>89</v>
      </c>
      <c r="U70" s="130">
        <v>14</v>
      </c>
      <c r="V70" s="85">
        <v>0.88431995949099995</v>
      </c>
      <c r="W70" s="85">
        <v>3.7526366259799999E-2</v>
      </c>
      <c r="X70" s="79" t="s">
        <v>90</v>
      </c>
      <c r="Y70" s="80">
        <v>234</v>
      </c>
      <c r="Z70" s="85">
        <v>0.33845408777699998</v>
      </c>
      <c r="AA70" s="85">
        <v>1.2671457840999999E-2</v>
      </c>
      <c r="AB70" s="85">
        <f t="shared" si="4"/>
        <v>1.9664182499843696</v>
      </c>
      <c r="AC70" s="85">
        <f t="shared" si="5"/>
        <v>0.23416204636363175</v>
      </c>
      <c r="AD70" s="86">
        <f t="shared" si="6"/>
        <v>2.4842530042831799</v>
      </c>
      <c r="AE70" s="87">
        <f t="shared" si="7"/>
        <v>0.31883337653763888</v>
      </c>
      <c r="AF70" s="129">
        <v>5.74</v>
      </c>
      <c r="AG70" s="86">
        <v>0.79155313351498635</v>
      </c>
      <c r="AH70" s="86">
        <v>0.95</v>
      </c>
      <c r="AI70" s="86">
        <v>0.97</v>
      </c>
      <c r="AJ70" s="89"/>
    </row>
    <row r="71" spans="1:36" ht="15" customHeight="1" x14ac:dyDescent="0.2">
      <c r="A71" s="91">
        <v>4</v>
      </c>
      <c r="B71" s="91" t="s">
        <v>127</v>
      </c>
      <c r="C71" s="91">
        <v>23</v>
      </c>
      <c r="D71" s="91" t="s">
        <v>132</v>
      </c>
      <c r="E71" s="131">
        <v>39.055990000000001</v>
      </c>
      <c r="F71" s="131">
        <v>-2.0794899999999998</v>
      </c>
      <c r="G71" s="91">
        <v>20</v>
      </c>
      <c r="H71" s="91" t="s">
        <v>129</v>
      </c>
      <c r="I71" s="126">
        <v>43255</v>
      </c>
      <c r="J71" s="90" t="s">
        <v>92</v>
      </c>
      <c r="K71" s="91">
        <v>15</v>
      </c>
      <c r="L71" s="91">
        <v>5.1100000000000003</v>
      </c>
      <c r="M71" s="91">
        <v>0.17</v>
      </c>
      <c r="N71" s="91">
        <v>5.48</v>
      </c>
      <c r="O71" s="132">
        <v>0.16</v>
      </c>
      <c r="P71" s="97" t="s">
        <v>92</v>
      </c>
      <c r="Q71" s="91">
        <v>15</v>
      </c>
      <c r="R71" s="91">
        <v>0.96</v>
      </c>
      <c r="S71" s="132">
        <v>0.01</v>
      </c>
      <c r="T71" s="97" t="s">
        <v>92</v>
      </c>
      <c r="U71" s="91">
        <v>15</v>
      </c>
      <c r="V71" s="94">
        <v>0.91</v>
      </c>
      <c r="W71" s="96">
        <v>0.02</v>
      </c>
      <c r="X71" s="90" t="s">
        <v>90</v>
      </c>
      <c r="Y71" s="91">
        <v>234</v>
      </c>
      <c r="Z71" s="94">
        <v>0.33845408777699998</v>
      </c>
      <c r="AA71" s="94">
        <v>1.2671457840999999E-2</v>
      </c>
      <c r="AB71" s="85">
        <f t="shared" si="4"/>
        <v>1.7295003885404701</v>
      </c>
      <c r="AC71" s="85">
        <f t="shared" si="5"/>
        <v>8.6621245487562865E-2</v>
      </c>
      <c r="AD71" s="86">
        <f t="shared" si="6"/>
        <v>1.8547284010179601</v>
      </c>
      <c r="AE71" s="96">
        <f t="shared" si="7"/>
        <v>8.8058880620770053E-2</v>
      </c>
      <c r="AF71" s="97" t="s">
        <v>93</v>
      </c>
      <c r="AG71" s="91" t="s">
        <v>93</v>
      </c>
      <c r="AH71" s="91" t="s">
        <v>93</v>
      </c>
      <c r="AI71" s="132" t="s">
        <v>93</v>
      </c>
      <c r="AJ71" s="98"/>
    </row>
    <row r="72" spans="1:36" ht="15" customHeight="1" thickBot="1" x14ac:dyDescent="0.25">
      <c r="A72" s="100">
        <v>4</v>
      </c>
      <c r="B72" s="100" t="s">
        <v>127</v>
      </c>
      <c r="C72" s="100">
        <v>23</v>
      </c>
      <c r="D72" s="100" t="s">
        <v>132</v>
      </c>
      <c r="E72" s="133">
        <v>39.055990000000001</v>
      </c>
      <c r="F72" s="133">
        <v>-2.0794899999999998</v>
      </c>
      <c r="G72" s="100">
        <v>20</v>
      </c>
      <c r="H72" s="100" t="s">
        <v>129</v>
      </c>
      <c r="I72" s="134">
        <v>43255</v>
      </c>
      <c r="J72" s="99" t="s">
        <v>94</v>
      </c>
      <c r="K72" s="100" t="s">
        <v>93</v>
      </c>
      <c r="L72" s="104">
        <f>AVERAGE(L70:L71)</f>
        <v>5.46</v>
      </c>
      <c r="M72" s="104">
        <f>SQRT((SQRT(M70^2+M71^2)/2)^2+(STDEV(L70:L71)/SQRT(2))^2)</f>
        <v>0.48740415077452592</v>
      </c>
      <c r="N72" s="104">
        <f>AVERAGE(N70:N71)</f>
        <v>6.41</v>
      </c>
      <c r="O72" s="105">
        <f>SQRT((SQRT(O70^2+O71^2)/2)^2+(STDEV(N70:N71)/SQRT(2))^2)</f>
        <v>1.0364724313714373</v>
      </c>
      <c r="P72" s="99" t="s">
        <v>94</v>
      </c>
      <c r="Q72" s="100" t="s">
        <v>93</v>
      </c>
      <c r="R72" s="106">
        <f>AVERAGE(R70:R71)</f>
        <v>0.94500000000000006</v>
      </c>
      <c r="S72" s="105">
        <f>SQRT((SQRT(S70^2+S71^2)/2)^2+(STDEV(R70:R71)/SQRT(2))^2)</f>
        <v>2.5025351036377725E-2</v>
      </c>
      <c r="T72" s="99" t="s">
        <v>94</v>
      </c>
      <c r="U72" s="100" t="s">
        <v>93</v>
      </c>
      <c r="V72" s="106">
        <f>AVERAGE(V70:V71)</f>
        <v>0.89715997974549999</v>
      </c>
      <c r="W72" s="105">
        <f>SQRT((SQRT(W70^2+W71^2)/2)^2+(STDEV(V70:V71)/SQRT(2))^2)</f>
        <v>2.483793794384178E-2</v>
      </c>
      <c r="X72" s="99" t="s">
        <v>90</v>
      </c>
      <c r="Y72" s="100">
        <v>234</v>
      </c>
      <c r="Z72" s="104">
        <v>0.33845408777699998</v>
      </c>
      <c r="AA72" s="104">
        <v>1.2671457840999999E-2</v>
      </c>
      <c r="AB72" s="107">
        <f t="shared" si="4"/>
        <v>1.84795931926242</v>
      </c>
      <c r="AC72" s="107">
        <f t="shared" si="5"/>
        <v>0.17888494066400656</v>
      </c>
      <c r="AD72" s="108">
        <f t="shared" si="6"/>
        <v>2.1694907026505699</v>
      </c>
      <c r="AE72" s="109">
        <f t="shared" si="7"/>
        <v>0.36007890061234687</v>
      </c>
      <c r="AF72" s="110"/>
      <c r="AG72" s="100"/>
      <c r="AH72" s="100"/>
      <c r="AI72" s="135"/>
      <c r="AJ72" s="112"/>
    </row>
    <row r="73" spans="1:36" ht="15" customHeight="1" x14ac:dyDescent="0.2">
      <c r="A73" s="80">
        <v>4</v>
      </c>
      <c r="B73" s="80" t="s">
        <v>127</v>
      </c>
      <c r="C73" s="80">
        <v>24</v>
      </c>
      <c r="D73" s="81" t="s">
        <v>133</v>
      </c>
      <c r="E73" s="136">
        <v>39.057000000000002</v>
      </c>
      <c r="F73" s="136">
        <v>-2.0787</v>
      </c>
      <c r="G73" s="80">
        <v>20</v>
      </c>
      <c r="H73" s="81" t="s">
        <v>129</v>
      </c>
      <c r="I73" s="83">
        <v>43255</v>
      </c>
      <c r="J73" s="79" t="s">
        <v>89</v>
      </c>
      <c r="K73" s="84">
        <v>13</v>
      </c>
      <c r="L73" s="85">
        <v>5.5133333333300003</v>
      </c>
      <c r="M73" s="85">
        <v>0.62557502091899997</v>
      </c>
      <c r="N73" s="85">
        <v>7.09</v>
      </c>
      <c r="O73" s="87">
        <v>0.87213128829999997</v>
      </c>
      <c r="P73" s="115" t="s">
        <v>89</v>
      </c>
      <c r="Q73" s="84">
        <v>13</v>
      </c>
      <c r="R73" s="85">
        <v>0.93</v>
      </c>
      <c r="S73" s="87">
        <v>3.8570071155800002E-2</v>
      </c>
      <c r="T73" s="115" t="s">
        <v>89</v>
      </c>
      <c r="U73" s="84">
        <v>13</v>
      </c>
      <c r="V73" s="85">
        <v>0.85399481976699998</v>
      </c>
      <c r="W73" s="87">
        <v>3.6165178606100003E-2</v>
      </c>
      <c r="X73" s="79" t="s">
        <v>90</v>
      </c>
      <c r="Y73" s="80">
        <v>234</v>
      </c>
      <c r="Z73" s="85">
        <v>0.36170910608899998</v>
      </c>
      <c r="AA73" s="85">
        <v>1.56770816E-2</v>
      </c>
      <c r="AB73" s="85">
        <f t="shared" si="4"/>
        <v>1.994222871569481</v>
      </c>
      <c r="AC73" s="85">
        <f t="shared" si="5"/>
        <v>0.24222214968760847</v>
      </c>
      <c r="AD73" s="86">
        <f t="shared" si="6"/>
        <v>2.5645175621710097</v>
      </c>
      <c r="AE73" s="87">
        <f t="shared" si="7"/>
        <v>0.33446685519963676</v>
      </c>
      <c r="AF73" s="88">
        <v>5.39</v>
      </c>
      <c r="AG73" s="85">
        <v>0.77762106252891405</v>
      </c>
      <c r="AH73" s="85">
        <v>0.95</v>
      </c>
      <c r="AI73" s="87">
        <v>0.96</v>
      </c>
      <c r="AJ73" s="89"/>
    </row>
    <row r="74" spans="1:36" ht="15" customHeight="1" x14ac:dyDescent="0.2">
      <c r="A74" s="91">
        <v>4</v>
      </c>
      <c r="B74" s="91" t="s">
        <v>127</v>
      </c>
      <c r="C74" s="91">
        <v>24</v>
      </c>
      <c r="D74" s="91" t="s">
        <v>133</v>
      </c>
      <c r="E74" s="131">
        <v>39.057000000000002</v>
      </c>
      <c r="F74" s="131">
        <v>-2.0787</v>
      </c>
      <c r="G74" s="91">
        <v>20</v>
      </c>
      <c r="H74" s="91" t="s">
        <v>129</v>
      </c>
      <c r="I74" s="126">
        <v>43255</v>
      </c>
      <c r="J74" s="90" t="s">
        <v>92</v>
      </c>
      <c r="K74" s="91">
        <v>15</v>
      </c>
      <c r="L74" s="91">
        <v>4.6100000000000003</v>
      </c>
      <c r="M74" s="91">
        <v>0.15</v>
      </c>
      <c r="N74" s="91">
        <v>4.99</v>
      </c>
      <c r="O74" s="132">
        <v>0.16</v>
      </c>
      <c r="P74" s="97" t="s">
        <v>92</v>
      </c>
      <c r="Q74" s="91">
        <v>15</v>
      </c>
      <c r="R74" s="91">
        <v>0.94</v>
      </c>
      <c r="S74" s="132">
        <v>0.01</v>
      </c>
      <c r="T74" s="97" t="s">
        <v>92</v>
      </c>
      <c r="U74" s="91">
        <v>15</v>
      </c>
      <c r="V74" s="94">
        <v>0.87</v>
      </c>
      <c r="W74" s="96">
        <v>0.03</v>
      </c>
      <c r="X74" s="90" t="s">
        <v>90</v>
      </c>
      <c r="Y74" s="91">
        <v>234</v>
      </c>
      <c r="Z74" s="94">
        <v>0.36170910608899998</v>
      </c>
      <c r="AA74" s="94">
        <v>1.56770816E-2</v>
      </c>
      <c r="AB74" s="85">
        <f t="shared" si="4"/>
        <v>1.66747897907029</v>
      </c>
      <c r="AC74" s="85">
        <f t="shared" si="5"/>
        <v>9.0370906381503982E-2</v>
      </c>
      <c r="AD74" s="86">
        <f t="shared" si="6"/>
        <v>1.8049284393841099</v>
      </c>
      <c r="AE74" s="96">
        <f t="shared" si="7"/>
        <v>9.7309078188086415E-2</v>
      </c>
      <c r="AF74" s="97" t="s">
        <v>93</v>
      </c>
      <c r="AG74" s="91" t="s">
        <v>93</v>
      </c>
      <c r="AH74" s="91" t="s">
        <v>93</v>
      </c>
      <c r="AI74" s="132" t="s">
        <v>93</v>
      </c>
      <c r="AJ74" s="98"/>
    </row>
    <row r="75" spans="1:36" ht="15" customHeight="1" thickBot="1" x14ac:dyDescent="0.25">
      <c r="A75" s="100">
        <v>4</v>
      </c>
      <c r="B75" s="100" t="s">
        <v>127</v>
      </c>
      <c r="C75" s="100">
        <v>24</v>
      </c>
      <c r="D75" s="100" t="s">
        <v>133</v>
      </c>
      <c r="E75" s="133">
        <v>39.057000000000002</v>
      </c>
      <c r="F75" s="133">
        <v>-2.0787</v>
      </c>
      <c r="G75" s="100">
        <v>20</v>
      </c>
      <c r="H75" s="100" t="s">
        <v>129</v>
      </c>
      <c r="I75" s="134">
        <v>43255</v>
      </c>
      <c r="J75" s="99" t="s">
        <v>94</v>
      </c>
      <c r="K75" s="100" t="s">
        <v>93</v>
      </c>
      <c r="L75" s="104">
        <f>AVERAGE(L73:L74)</f>
        <v>5.0616666666650003</v>
      </c>
      <c r="M75" s="104">
        <f>SQRT((SQRT(M73^2+M74^2)/2)^2+(STDEV(L73:L74)/SQRT(2))^2)</f>
        <v>0.55449418795486394</v>
      </c>
      <c r="N75" s="104">
        <f>AVERAGE(N73:N74)</f>
        <v>6.04</v>
      </c>
      <c r="O75" s="105">
        <f>SQRT((SQRT(O73^2+O74^2)/2)^2+(STDEV(N73:N74)/SQRT(2))^2)</f>
        <v>1.1397601703902245</v>
      </c>
      <c r="P75" s="99" t="s">
        <v>94</v>
      </c>
      <c r="Q75" s="100" t="s">
        <v>93</v>
      </c>
      <c r="R75" s="106">
        <f>AVERAGE(R73:R74)</f>
        <v>0.93500000000000005</v>
      </c>
      <c r="S75" s="105">
        <f>SQRT((SQRT(S73^2+S74^2)/2)^2+(STDEV(R73:R74)/SQRT(2))^2)</f>
        <v>2.0540511124138763E-2</v>
      </c>
      <c r="T75" s="99" t="s">
        <v>94</v>
      </c>
      <c r="U75" s="100" t="s">
        <v>93</v>
      </c>
      <c r="V75" s="106">
        <f>AVERAGE(V73:V74)</f>
        <v>0.86199740988349993</v>
      </c>
      <c r="W75" s="105">
        <f>SQRT((SQRT(W73^2+W74^2)/2)^2+(STDEV(V73:V74)/SQRT(2))^2)</f>
        <v>2.4819780105300733E-2</v>
      </c>
      <c r="X75" s="99" t="s">
        <v>90</v>
      </c>
      <c r="Y75" s="100">
        <v>234</v>
      </c>
      <c r="Z75" s="104">
        <v>0.36170910608899998</v>
      </c>
      <c r="AA75" s="104">
        <v>1.56770816E-2</v>
      </c>
      <c r="AB75" s="107">
        <f t="shared" si="4"/>
        <v>1.8308509253198855</v>
      </c>
      <c r="AC75" s="107">
        <f t="shared" si="5"/>
        <v>0.21569266152573716</v>
      </c>
      <c r="AD75" s="108">
        <f t="shared" si="6"/>
        <v>2.1847230007775598</v>
      </c>
      <c r="AE75" s="109">
        <f t="shared" si="7"/>
        <v>0.4229961805361051</v>
      </c>
      <c r="AF75" s="110"/>
      <c r="AG75" s="100"/>
      <c r="AH75" s="100"/>
      <c r="AI75" s="135"/>
      <c r="AJ75" s="112"/>
    </row>
    <row r="76" spans="1:36" ht="15" customHeight="1" x14ac:dyDescent="0.2">
      <c r="A76" s="80">
        <v>4</v>
      </c>
      <c r="B76" s="80" t="s">
        <v>127</v>
      </c>
      <c r="C76" s="80">
        <v>25</v>
      </c>
      <c r="D76" s="81" t="s">
        <v>134</v>
      </c>
      <c r="E76" s="136">
        <v>39.05724</v>
      </c>
      <c r="F76" s="136">
        <v>-2.07843</v>
      </c>
      <c r="G76" s="80">
        <v>20</v>
      </c>
      <c r="H76" s="81" t="s">
        <v>129</v>
      </c>
      <c r="I76" s="83">
        <v>43255</v>
      </c>
      <c r="J76" s="79" t="s">
        <v>89</v>
      </c>
      <c r="K76" s="84">
        <v>13</v>
      </c>
      <c r="L76" s="85">
        <v>5.09666666667</v>
      </c>
      <c r="M76" s="85">
        <v>0.57579653341000003</v>
      </c>
      <c r="N76" s="85">
        <v>6.59</v>
      </c>
      <c r="O76" s="87">
        <v>0.81175185490900004</v>
      </c>
      <c r="P76" s="115" t="s">
        <v>89</v>
      </c>
      <c r="Q76" s="84">
        <v>13</v>
      </c>
      <c r="R76" s="85">
        <v>0.91</v>
      </c>
      <c r="S76" s="87">
        <v>3.8056124627399997E-2</v>
      </c>
      <c r="T76" s="115" t="s">
        <v>89</v>
      </c>
      <c r="U76" s="84">
        <v>13</v>
      </c>
      <c r="V76" s="85">
        <v>0.82918835157600002</v>
      </c>
      <c r="W76" s="87">
        <v>3.51879939339E-2</v>
      </c>
      <c r="X76" s="79" t="s">
        <v>90</v>
      </c>
      <c r="Y76" s="80">
        <v>234</v>
      </c>
      <c r="Z76" s="85">
        <v>0.355554438503</v>
      </c>
      <c r="AA76" s="85">
        <v>1.36350189644E-2</v>
      </c>
      <c r="AB76" s="85">
        <f t="shared" si="4"/>
        <v>1.8121424549048086</v>
      </c>
      <c r="AC76" s="85">
        <f t="shared" si="5"/>
        <v>0.21620001696714825</v>
      </c>
      <c r="AD76" s="86">
        <f t="shared" si="6"/>
        <v>2.34310374973477</v>
      </c>
      <c r="AE76" s="87">
        <f t="shared" si="7"/>
        <v>0.302285502505314</v>
      </c>
      <c r="AF76" s="88">
        <v>5.01</v>
      </c>
      <c r="AG76" s="85">
        <v>0.77339403136115326</v>
      </c>
      <c r="AH76" s="85">
        <v>0.94</v>
      </c>
      <c r="AI76" s="87">
        <v>0.95</v>
      </c>
      <c r="AJ76" s="89"/>
    </row>
    <row r="77" spans="1:36" ht="15" customHeight="1" x14ac:dyDescent="0.2">
      <c r="A77" s="91">
        <v>4</v>
      </c>
      <c r="B77" s="91" t="s">
        <v>127</v>
      </c>
      <c r="C77" s="91">
        <v>25</v>
      </c>
      <c r="D77" s="91" t="s">
        <v>134</v>
      </c>
      <c r="E77" s="131">
        <v>39.05724</v>
      </c>
      <c r="F77" s="131">
        <v>-2.07843</v>
      </c>
      <c r="G77" s="91">
        <v>20</v>
      </c>
      <c r="H77" s="91" t="s">
        <v>129</v>
      </c>
      <c r="I77" s="126">
        <v>43255</v>
      </c>
      <c r="J77" s="90" t="s">
        <v>92</v>
      </c>
      <c r="K77" s="91">
        <v>15</v>
      </c>
      <c r="L77" s="91">
        <v>4.46</v>
      </c>
      <c r="M77" s="91">
        <v>0.13</v>
      </c>
      <c r="N77" s="91">
        <v>4.6900000000000004</v>
      </c>
      <c r="O77" s="132">
        <v>0.13</v>
      </c>
      <c r="P77" s="97" t="s">
        <v>92</v>
      </c>
      <c r="Q77" s="91">
        <v>15</v>
      </c>
      <c r="R77" s="91">
        <v>0.89</v>
      </c>
      <c r="S77" s="132">
        <v>0.02</v>
      </c>
      <c r="T77" s="97" t="s">
        <v>92</v>
      </c>
      <c r="U77" s="91">
        <v>15</v>
      </c>
      <c r="V77" s="94">
        <v>0.85</v>
      </c>
      <c r="W77" s="96">
        <v>0.03</v>
      </c>
      <c r="X77" s="90" t="s">
        <v>90</v>
      </c>
      <c r="Y77" s="91">
        <v>234</v>
      </c>
      <c r="Z77" s="94">
        <v>0.355554438503</v>
      </c>
      <c r="AA77" s="94">
        <v>1.36350189644E-2</v>
      </c>
      <c r="AB77" s="85">
        <f t="shared" si="4"/>
        <v>1.58577279572338</v>
      </c>
      <c r="AC77" s="85">
        <f t="shared" si="5"/>
        <v>7.6384567788481073E-2</v>
      </c>
      <c r="AD77" s="86">
        <f t="shared" si="6"/>
        <v>1.6675503165790702</v>
      </c>
      <c r="AE77" s="96">
        <f t="shared" si="7"/>
        <v>7.8904104244379006E-2</v>
      </c>
      <c r="AF77" s="97" t="s">
        <v>93</v>
      </c>
      <c r="AG77" s="91" t="s">
        <v>93</v>
      </c>
      <c r="AH77" s="91" t="s">
        <v>93</v>
      </c>
      <c r="AI77" s="132" t="s">
        <v>93</v>
      </c>
      <c r="AJ77" s="98"/>
    </row>
    <row r="78" spans="1:36" ht="15" customHeight="1" thickBot="1" x14ac:dyDescent="0.25">
      <c r="A78" s="100">
        <v>4</v>
      </c>
      <c r="B78" s="100" t="s">
        <v>127</v>
      </c>
      <c r="C78" s="100">
        <v>25</v>
      </c>
      <c r="D78" s="100" t="s">
        <v>134</v>
      </c>
      <c r="E78" s="133">
        <v>39.05724</v>
      </c>
      <c r="F78" s="133">
        <v>-2.07843</v>
      </c>
      <c r="G78" s="100">
        <v>20</v>
      </c>
      <c r="H78" s="100" t="s">
        <v>129</v>
      </c>
      <c r="I78" s="134">
        <v>43255</v>
      </c>
      <c r="J78" s="99" t="s">
        <v>94</v>
      </c>
      <c r="K78" s="100" t="s">
        <v>93</v>
      </c>
      <c r="L78" s="104">
        <f>AVERAGE(L76:L77)</f>
        <v>4.7783333333350004</v>
      </c>
      <c r="M78" s="104">
        <f>SQRT((SQRT(M76^2+M77^2)/2)^2+(STDEV(L76:L77)/SQRT(2))^2)</f>
        <v>0.43410427673995056</v>
      </c>
      <c r="N78" s="104">
        <f>AVERAGE(N76:N77)</f>
        <v>5.6400000000000006</v>
      </c>
      <c r="O78" s="105">
        <f>SQRT((SQRT(O76^2+O77^2)/2)^2+(STDEV(N76:N77)/SQRT(2))^2)</f>
        <v>1.0351136500341609</v>
      </c>
      <c r="P78" s="99" t="s">
        <v>94</v>
      </c>
      <c r="Q78" s="100" t="s">
        <v>93</v>
      </c>
      <c r="R78" s="106">
        <f>AVERAGE(R76:R77)</f>
        <v>0.9</v>
      </c>
      <c r="S78" s="105">
        <f>SQRT((SQRT(S76^2+S77^2)/2)^2+(STDEV(R76:R77)/SQRT(2))^2)</f>
        <v>2.3707955530033589E-2</v>
      </c>
      <c r="T78" s="99" t="s">
        <v>94</v>
      </c>
      <c r="U78" s="100" t="s">
        <v>93</v>
      </c>
      <c r="V78" s="106">
        <f>AVERAGE(V76:V77)</f>
        <v>0.839594175788</v>
      </c>
      <c r="W78" s="105">
        <f>SQRT((SQRT(W76^2+W77^2)/2)^2+(STDEV(V76:V77)/SQRT(2))^2)</f>
        <v>2.5354090533957055E-2</v>
      </c>
      <c r="X78" s="99" t="s">
        <v>90</v>
      </c>
      <c r="Y78" s="100">
        <v>234</v>
      </c>
      <c r="Z78" s="104">
        <v>0.355554438503</v>
      </c>
      <c r="AA78" s="104">
        <v>1.36350189644E-2</v>
      </c>
      <c r="AB78" s="107">
        <f t="shared" si="4"/>
        <v>1.6989576253140943</v>
      </c>
      <c r="AC78" s="107">
        <f t="shared" si="5"/>
        <v>0.16753531885382045</v>
      </c>
      <c r="AD78" s="108">
        <f t="shared" si="6"/>
        <v>2.0053270331569202</v>
      </c>
      <c r="AE78" s="109">
        <f t="shared" si="7"/>
        <v>0.37598767698574437</v>
      </c>
      <c r="AF78" s="110"/>
      <c r="AG78" s="100"/>
      <c r="AH78" s="100"/>
      <c r="AI78" s="135"/>
      <c r="AJ78" s="112"/>
    </row>
    <row r="79" spans="1:36" ht="15" customHeight="1" x14ac:dyDescent="0.2">
      <c r="A79" s="80">
        <v>5</v>
      </c>
      <c r="B79" s="80" t="s">
        <v>135</v>
      </c>
      <c r="C79" s="80">
        <v>26</v>
      </c>
      <c r="D79" s="81" t="s">
        <v>136</v>
      </c>
      <c r="E79" s="136">
        <v>39.063249999999996</v>
      </c>
      <c r="F79" s="136">
        <v>-2.0959099999999999</v>
      </c>
      <c r="G79" s="80">
        <v>20</v>
      </c>
      <c r="H79" s="81" t="s">
        <v>137</v>
      </c>
      <c r="I79" s="83">
        <v>43256</v>
      </c>
      <c r="J79" s="79" t="s">
        <v>89</v>
      </c>
      <c r="K79" s="84">
        <v>14</v>
      </c>
      <c r="L79" s="85">
        <v>0.196666666667</v>
      </c>
      <c r="M79" s="85">
        <v>2.47847115514E-2</v>
      </c>
      <c r="N79" s="85">
        <v>0.245</v>
      </c>
      <c r="O79" s="87">
        <v>4.3619307886700001E-2</v>
      </c>
      <c r="P79" s="115" t="s">
        <v>89</v>
      </c>
      <c r="Q79" s="84">
        <v>14</v>
      </c>
      <c r="R79" s="85">
        <v>0.13</v>
      </c>
      <c r="S79" s="87">
        <v>2.0871377213199999E-2</v>
      </c>
      <c r="T79" s="115" t="s">
        <v>89</v>
      </c>
      <c r="U79" s="84">
        <v>14</v>
      </c>
      <c r="V79" s="85">
        <v>0.14596011203000001</v>
      </c>
      <c r="W79" s="87">
        <v>1.9489284961200001E-2</v>
      </c>
      <c r="X79" s="79" t="s">
        <v>90</v>
      </c>
      <c r="Y79" s="80">
        <v>234</v>
      </c>
      <c r="Z79" s="85">
        <v>0.22724573757700001</v>
      </c>
      <c r="AA79" s="85">
        <v>8.4454851156500008E-3</v>
      </c>
      <c r="AB79" s="85">
        <f t="shared" si="4"/>
        <v>4.469166172355242E-2</v>
      </c>
      <c r="AC79" s="85">
        <f t="shared" si="5"/>
        <v>5.8720220038697155E-3</v>
      </c>
      <c r="AD79" s="86">
        <f t="shared" si="6"/>
        <v>5.5675205706365E-2</v>
      </c>
      <c r="AE79" s="87">
        <f t="shared" si="7"/>
        <v>1.0125960849592259E-2</v>
      </c>
      <c r="AF79" s="88">
        <v>0.2</v>
      </c>
      <c r="AG79" s="85">
        <v>0.80272108843673473</v>
      </c>
      <c r="AH79" s="85">
        <v>0.16</v>
      </c>
      <c r="AI79" s="87">
        <v>0.17</v>
      </c>
      <c r="AJ79" s="89"/>
    </row>
    <row r="80" spans="1:36" ht="15" customHeight="1" x14ac:dyDescent="0.2">
      <c r="A80" s="91">
        <v>5</v>
      </c>
      <c r="B80" s="91" t="s">
        <v>135</v>
      </c>
      <c r="C80" s="91">
        <v>26</v>
      </c>
      <c r="D80" s="91" t="s">
        <v>136</v>
      </c>
      <c r="E80" s="131">
        <v>39.063249999999996</v>
      </c>
      <c r="F80" s="131">
        <v>-2.0959099999999999</v>
      </c>
      <c r="G80" s="91">
        <v>20</v>
      </c>
      <c r="H80" s="81" t="s">
        <v>137</v>
      </c>
      <c r="I80" s="126">
        <v>43256</v>
      </c>
      <c r="J80" s="90" t="s">
        <v>92</v>
      </c>
      <c r="K80" s="91">
        <v>15</v>
      </c>
      <c r="L80" s="91">
        <v>1.03</v>
      </c>
      <c r="M80" s="91">
        <v>7.0000000000000007E-2</v>
      </c>
      <c r="N80" s="91">
        <v>1.1100000000000001</v>
      </c>
      <c r="O80" s="132">
        <v>7.0000000000000007E-2</v>
      </c>
      <c r="P80" s="97" t="s">
        <v>92</v>
      </c>
      <c r="Q80" s="91">
        <v>15</v>
      </c>
      <c r="R80" s="91">
        <v>0.45</v>
      </c>
      <c r="S80" s="132">
        <v>0.05</v>
      </c>
      <c r="T80" s="97" t="s">
        <v>92</v>
      </c>
      <c r="U80" s="91">
        <v>15</v>
      </c>
      <c r="V80" s="94">
        <v>0.33</v>
      </c>
      <c r="W80" s="96">
        <v>0.08</v>
      </c>
      <c r="X80" s="90" t="s">
        <v>90</v>
      </c>
      <c r="Y80" s="91">
        <v>234</v>
      </c>
      <c r="Z80" s="94">
        <v>0.22724573757700001</v>
      </c>
      <c r="AA80" s="94">
        <v>8.4454851156500008E-3</v>
      </c>
      <c r="AB80" s="85">
        <f t="shared" si="4"/>
        <v>0.23406310970431002</v>
      </c>
      <c r="AC80" s="85">
        <f t="shared" si="5"/>
        <v>1.8130335056910085E-2</v>
      </c>
      <c r="AD80" s="86">
        <f t="shared" si="6"/>
        <v>0.25224276871047002</v>
      </c>
      <c r="AE80" s="96">
        <f t="shared" si="7"/>
        <v>1.8464021716327196E-2</v>
      </c>
      <c r="AF80" s="97" t="s">
        <v>93</v>
      </c>
      <c r="AG80" s="91" t="s">
        <v>93</v>
      </c>
      <c r="AH80" s="91" t="s">
        <v>93</v>
      </c>
      <c r="AI80" s="132" t="s">
        <v>93</v>
      </c>
      <c r="AJ80" s="98"/>
    </row>
    <row r="81" spans="1:36" ht="15" customHeight="1" thickBot="1" x14ac:dyDescent="0.25">
      <c r="A81" s="100">
        <v>5</v>
      </c>
      <c r="B81" s="100" t="s">
        <v>135</v>
      </c>
      <c r="C81" s="100">
        <v>26</v>
      </c>
      <c r="D81" s="100" t="s">
        <v>136</v>
      </c>
      <c r="E81" s="133">
        <v>39.063249999999996</v>
      </c>
      <c r="F81" s="133">
        <v>-2.0959099999999999</v>
      </c>
      <c r="G81" s="100">
        <v>20</v>
      </c>
      <c r="H81" s="100" t="s">
        <v>137</v>
      </c>
      <c r="I81" s="134">
        <v>43256</v>
      </c>
      <c r="J81" s="99" t="s">
        <v>94</v>
      </c>
      <c r="K81" s="100" t="s">
        <v>93</v>
      </c>
      <c r="L81" s="104">
        <f>AVERAGE(L79:L80)</f>
        <v>0.61333333333350004</v>
      </c>
      <c r="M81" s="104">
        <f>SQRT((SQRT(M79^2+M80^2)/2)^2+(STDEV(L79:L80)/SQRT(2))^2)</f>
        <v>0.41831768022956384</v>
      </c>
      <c r="N81" s="104">
        <f>AVERAGE(N79:N80)</f>
        <v>0.67749999999999999</v>
      </c>
      <c r="O81" s="105">
        <f>SQRT((SQRT(O79^2+O80^2)/2)^2+(STDEV(N79:N80)/SQRT(2))^2)</f>
        <v>0.43446163352490491</v>
      </c>
      <c r="P81" s="99" t="s">
        <v>94</v>
      </c>
      <c r="Q81" s="100" t="s">
        <v>93</v>
      </c>
      <c r="R81" s="106">
        <f>AVERAGE(R79:R80)</f>
        <v>0.29000000000000004</v>
      </c>
      <c r="S81" s="105">
        <f>SQRT((SQRT(S79^2+S80^2)/2)^2+(STDEV(R79:R80)/SQRT(2))^2)</f>
        <v>0.16227724300312071</v>
      </c>
      <c r="T81" s="99" t="s">
        <v>94</v>
      </c>
      <c r="U81" s="100" t="s">
        <v>93</v>
      </c>
      <c r="V81" s="106">
        <f>AVERAGE(V79:V80)</f>
        <v>0.237980056015</v>
      </c>
      <c r="W81" s="105">
        <f>SQRT((SQRT(W79^2+W80^2)/2)^2+(STDEV(V79:V80)/SQRT(2))^2)</f>
        <v>0.10080986136324789</v>
      </c>
      <c r="X81" s="99" t="s">
        <v>90</v>
      </c>
      <c r="Y81" s="100">
        <v>234</v>
      </c>
      <c r="Z81" s="104">
        <v>0.22724573757700001</v>
      </c>
      <c r="AA81" s="104">
        <v>8.4454851156500008E-3</v>
      </c>
      <c r="AB81" s="107">
        <f t="shared" si="4"/>
        <v>0.13937738571393121</v>
      </c>
      <c r="AC81" s="107">
        <f t="shared" si="5"/>
        <v>9.5201932268744835E-2</v>
      </c>
      <c r="AD81" s="108">
        <f t="shared" si="6"/>
        <v>0.1539589872084175</v>
      </c>
      <c r="AE81" s="109">
        <f t="shared" si="7"/>
        <v>9.8895217701448587E-2</v>
      </c>
      <c r="AF81" s="110"/>
      <c r="AG81" s="100"/>
      <c r="AH81" s="100"/>
      <c r="AI81" s="135"/>
      <c r="AJ81" s="112"/>
    </row>
    <row r="82" spans="1:36" ht="15" customHeight="1" x14ac:dyDescent="0.2">
      <c r="A82" s="80">
        <v>5</v>
      </c>
      <c r="B82" s="80" t="s">
        <v>135</v>
      </c>
      <c r="C82" s="80">
        <v>27</v>
      </c>
      <c r="D82" s="81" t="s">
        <v>138</v>
      </c>
      <c r="E82" s="136">
        <v>39.063969999999998</v>
      </c>
      <c r="F82" s="136">
        <v>-2.0956399999999999</v>
      </c>
      <c r="G82" s="80">
        <v>20</v>
      </c>
      <c r="H82" s="81" t="s">
        <v>137</v>
      </c>
      <c r="I82" s="83">
        <v>43256</v>
      </c>
      <c r="J82" s="79" t="s">
        <v>89</v>
      </c>
      <c r="K82" s="84">
        <v>14</v>
      </c>
      <c r="L82" s="85">
        <v>0.22</v>
      </c>
      <c r="M82" s="85">
        <v>2.6690458956000002E-2</v>
      </c>
      <c r="N82" s="85">
        <v>0.26500000000000001</v>
      </c>
      <c r="O82" s="87">
        <v>3.9512657678200003E-2</v>
      </c>
      <c r="P82" s="115" t="s">
        <v>89</v>
      </c>
      <c r="Q82" s="84">
        <v>14</v>
      </c>
      <c r="R82" s="85">
        <v>0.08</v>
      </c>
      <c r="S82" s="87">
        <v>9.7951959268400002E-3</v>
      </c>
      <c r="T82" s="115" t="s">
        <v>89</v>
      </c>
      <c r="U82" s="84">
        <v>14</v>
      </c>
      <c r="V82" s="85">
        <v>7.0766636852800005E-2</v>
      </c>
      <c r="W82" s="87">
        <v>9.8127915657099992E-3</v>
      </c>
      <c r="X82" s="79" t="s">
        <v>90</v>
      </c>
      <c r="Y82" s="80">
        <v>234</v>
      </c>
      <c r="Z82" s="85">
        <v>0.24218830004200001</v>
      </c>
      <c r="AA82" s="85">
        <v>1.00408380809E-2</v>
      </c>
      <c r="AB82" s="85">
        <f t="shared" si="4"/>
        <v>5.3281426009240004E-2</v>
      </c>
      <c r="AC82" s="85">
        <f t="shared" si="5"/>
        <v>6.8311359995353619E-3</v>
      </c>
      <c r="AD82" s="86">
        <f t="shared" si="6"/>
        <v>6.4179899511130012E-2</v>
      </c>
      <c r="AE82" s="87">
        <f t="shared" si="7"/>
        <v>9.9325409334785498E-3</v>
      </c>
      <c r="AF82" s="88">
        <v>0.23</v>
      </c>
      <c r="AG82" s="85">
        <v>0.83018867924528295</v>
      </c>
      <c r="AH82" s="85">
        <v>0.15</v>
      </c>
      <c r="AI82" s="87">
        <v>0.18</v>
      </c>
      <c r="AJ82" s="89"/>
    </row>
    <row r="83" spans="1:36" ht="15" customHeight="1" x14ac:dyDescent="0.2">
      <c r="A83" s="91">
        <v>5</v>
      </c>
      <c r="B83" s="91" t="s">
        <v>135</v>
      </c>
      <c r="C83" s="91">
        <v>27</v>
      </c>
      <c r="D83" s="91" t="s">
        <v>138</v>
      </c>
      <c r="E83" s="131">
        <v>39.063969999999998</v>
      </c>
      <c r="F83" s="131">
        <v>-2.0956399999999999</v>
      </c>
      <c r="G83" s="91">
        <v>20</v>
      </c>
      <c r="H83" s="91" t="s">
        <v>137</v>
      </c>
      <c r="I83" s="126">
        <v>43256</v>
      </c>
      <c r="J83" s="90" t="s">
        <v>92</v>
      </c>
      <c r="K83" s="91">
        <v>15</v>
      </c>
      <c r="L83" s="91">
        <v>1.03</v>
      </c>
      <c r="M83" s="91">
        <v>0.06</v>
      </c>
      <c r="N83" s="91">
        <v>1.07</v>
      </c>
      <c r="O83" s="132">
        <v>0.06</v>
      </c>
      <c r="P83" s="97" t="s">
        <v>92</v>
      </c>
      <c r="Q83" s="91">
        <v>15</v>
      </c>
      <c r="R83" s="91">
        <v>0.47</v>
      </c>
      <c r="S83" s="132">
        <v>0.05</v>
      </c>
      <c r="T83" s="97" t="s">
        <v>92</v>
      </c>
      <c r="U83" s="91">
        <v>15</v>
      </c>
      <c r="V83" s="94">
        <v>0.61</v>
      </c>
      <c r="W83" s="96">
        <v>0.06</v>
      </c>
      <c r="X83" s="90" t="s">
        <v>90</v>
      </c>
      <c r="Y83" s="91">
        <v>234</v>
      </c>
      <c r="Z83" s="94">
        <v>0.24218830004200001</v>
      </c>
      <c r="AA83" s="94">
        <v>1.00408380809E-2</v>
      </c>
      <c r="AB83" s="85">
        <f t="shared" si="4"/>
        <v>0.24945394904326001</v>
      </c>
      <c r="AC83" s="85">
        <f t="shared" si="5"/>
        <v>1.7835831725863938E-2</v>
      </c>
      <c r="AD83" s="86">
        <f t="shared" si="6"/>
        <v>0.25914148104494</v>
      </c>
      <c r="AE83" s="96">
        <f t="shared" si="7"/>
        <v>1.8071680647359558E-2</v>
      </c>
      <c r="AF83" s="97" t="s">
        <v>93</v>
      </c>
      <c r="AG83" s="91" t="s">
        <v>93</v>
      </c>
      <c r="AH83" s="91" t="s">
        <v>93</v>
      </c>
      <c r="AI83" s="132" t="s">
        <v>93</v>
      </c>
      <c r="AJ83" s="98"/>
    </row>
    <row r="84" spans="1:36" ht="15" customHeight="1" thickBot="1" x14ac:dyDescent="0.25">
      <c r="A84" s="100">
        <v>5</v>
      </c>
      <c r="B84" s="100" t="s">
        <v>135</v>
      </c>
      <c r="C84" s="100">
        <v>27</v>
      </c>
      <c r="D84" s="100" t="s">
        <v>138</v>
      </c>
      <c r="E84" s="133">
        <v>39.063969999999998</v>
      </c>
      <c r="F84" s="133">
        <v>-2.0956399999999999</v>
      </c>
      <c r="G84" s="100">
        <v>20</v>
      </c>
      <c r="H84" s="100" t="s">
        <v>137</v>
      </c>
      <c r="I84" s="134">
        <v>43256</v>
      </c>
      <c r="J84" s="99" t="s">
        <v>94</v>
      </c>
      <c r="K84" s="100" t="s">
        <v>93</v>
      </c>
      <c r="L84" s="104">
        <f>AVERAGE(L82:L83)</f>
        <v>0.625</v>
      </c>
      <c r="M84" s="104">
        <f>SQRT((SQRT(M82^2+M83^2)/2)^2+(STDEV(L82:L83)/SQRT(2))^2)</f>
        <v>0.40632880177243208</v>
      </c>
      <c r="N84" s="104">
        <f>AVERAGE(N82:N83)</f>
        <v>0.66749999999999998</v>
      </c>
      <c r="O84" s="105">
        <f>SQRT((SQRT(O82^2+O83^2)/2)^2+(STDEV(N82:N83)/SQRT(2))^2)</f>
        <v>0.40409969379993177</v>
      </c>
      <c r="P84" s="99" t="s">
        <v>94</v>
      </c>
      <c r="Q84" s="100" t="s">
        <v>93</v>
      </c>
      <c r="R84" s="106">
        <f>AVERAGE(R82:R83)</f>
        <v>0.27499999999999997</v>
      </c>
      <c r="S84" s="105">
        <f>SQRT((SQRT(S82^2+S83^2)/2)^2+(STDEV(R82:R83)/SQRT(2))^2)</f>
        <v>0.19665702750171757</v>
      </c>
      <c r="T84" s="99" t="s">
        <v>94</v>
      </c>
      <c r="U84" s="100" t="s">
        <v>93</v>
      </c>
      <c r="V84" s="106">
        <f>AVERAGE(V82:V83)</f>
        <v>0.34038331842640002</v>
      </c>
      <c r="W84" s="105">
        <f>SQRT((SQRT(W82^2+W83^2)/2)^2+(STDEV(V82:V83)/SQRT(2))^2)</f>
        <v>0.27132494854387795</v>
      </c>
      <c r="X84" s="99" t="s">
        <v>90</v>
      </c>
      <c r="Y84" s="100">
        <v>234</v>
      </c>
      <c r="Z84" s="104">
        <v>0.24218830004200001</v>
      </c>
      <c r="AA84" s="104">
        <v>1.00408380809E-2</v>
      </c>
      <c r="AB84" s="107">
        <f t="shared" si="4"/>
        <v>0.15136768752625002</v>
      </c>
      <c r="AC84" s="107">
        <f t="shared" si="5"/>
        <v>9.8607975106123694E-2</v>
      </c>
      <c r="AD84" s="108">
        <f t="shared" si="6"/>
        <v>0.16166069027803501</v>
      </c>
      <c r="AE84" s="109">
        <f t="shared" si="7"/>
        <v>9.8097443157650357E-2</v>
      </c>
      <c r="AF84" s="110"/>
      <c r="AG84" s="100"/>
      <c r="AH84" s="100"/>
      <c r="AI84" s="135"/>
      <c r="AJ84" s="112"/>
    </row>
    <row r="85" spans="1:36" ht="15" customHeight="1" x14ac:dyDescent="0.2">
      <c r="A85" s="80">
        <v>5</v>
      </c>
      <c r="B85" s="80" t="s">
        <v>135</v>
      </c>
      <c r="C85" s="80">
        <v>28</v>
      </c>
      <c r="D85" s="81" t="s">
        <v>139</v>
      </c>
      <c r="E85" s="136">
        <v>39.06474</v>
      </c>
      <c r="F85" s="136">
        <v>-2.0949800000000001</v>
      </c>
      <c r="G85" s="80">
        <v>20</v>
      </c>
      <c r="H85" s="81" t="s">
        <v>137</v>
      </c>
      <c r="I85" s="83">
        <v>43256</v>
      </c>
      <c r="J85" s="79" t="s">
        <v>89</v>
      </c>
      <c r="K85" s="84">
        <v>13</v>
      </c>
      <c r="L85" s="85">
        <v>0.22</v>
      </c>
      <c r="M85" s="85">
        <v>2.58038815749E-2</v>
      </c>
      <c r="N85" s="85">
        <v>0.27</v>
      </c>
      <c r="O85" s="87">
        <v>3.8400662885500002E-2</v>
      </c>
      <c r="P85" s="115" t="s">
        <v>89</v>
      </c>
      <c r="Q85" s="84">
        <v>13</v>
      </c>
      <c r="R85" s="85">
        <v>0.19</v>
      </c>
      <c r="S85" s="87">
        <v>2.5684238766000001E-2</v>
      </c>
      <c r="T85" s="115" t="s">
        <v>89</v>
      </c>
      <c r="U85" s="84">
        <v>13</v>
      </c>
      <c r="V85" s="85">
        <v>0.181429094772</v>
      </c>
      <c r="W85" s="87">
        <v>2.9968266668599999E-2</v>
      </c>
      <c r="X85" s="79" t="s">
        <v>90</v>
      </c>
      <c r="Y85" s="80">
        <v>234</v>
      </c>
      <c r="Z85" s="85">
        <v>0.214556405177</v>
      </c>
      <c r="AA85" s="85">
        <v>9.36313494563E-3</v>
      </c>
      <c r="AB85" s="85">
        <f t="shared" si="4"/>
        <v>4.7202409138939999E-2</v>
      </c>
      <c r="AC85" s="85">
        <f t="shared" si="5"/>
        <v>5.907176854649681E-3</v>
      </c>
      <c r="AD85" s="86">
        <f t="shared" si="6"/>
        <v>5.7930229397790002E-2</v>
      </c>
      <c r="AE85" s="87">
        <f t="shared" si="7"/>
        <v>8.6182319802472745E-3</v>
      </c>
      <c r="AF85" s="88">
        <v>0.22</v>
      </c>
      <c r="AG85" s="85">
        <v>0.81481481481481477</v>
      </c>
      <c r="AH85" s="85">
        <v>0.19</v>
      </c>
      <c r="AI85" s="87">
        <v>0.2</v>
      </c>
      <c r="AJ85" s="89"/>
    </row>
    <row r="86" spans="1:36" ht="15" customHeight="1" x14ac:dyDescent="0.2">
      <c r="A86" s="91">
        <v>5</v>
      </c>
      <c r="B86" s="91" t="s">
        <v>135</v>
      </c>
      <c r="C86" s="91">
        <v>28</v>
      </c>
      <c r="D86" s="91" t="s">
        <v>139</v>
      </c>
      <c r="E86" s="131">
        <v>39.06474</v>
      </c>
      <c r="F86" s="131">
        <v>-2.0949800000000001</v>
      </c>
      <c r="G86" s="91">
        <v>20</v>
      </c>
      <c r="H86" s="91" t="s">
        <v>137</v>
      </c>
      <c r="I86" s="126">
        <v>43256</v>
      </c>
      <c r="J86" s="90" t="s">
        <v>92</v>
      </c>
      <c r="K86" s="91">
        <v>15</v>
      </c>
      <c r="L86" s="91">
        <v>1.05</v>
      </c>
      <c r="M86" s="91">
        <v>0.11</v>
      </c>
      <c r="N86" s="91">
        <v>1.29</v>
      </c>
      <c r="O86" s="132">
        <v>0.13</v>
      </c>
      <c r="P86" s="97" t="s">
        <v>92</v>
      </c>
      <c r="Q86" s="91">
        <v>15</v>
      </c>
      <c r="R86" s="91">
        <v>0.49</v>
      </c>
      <c r="S86" s="132">
        <v>0.08</v>
      </c>
      <c r="T86" s="97" t="s">
        <v>92</v>
      </c>
      <c r="U86" s="91">
        <v>15</v>
      </c>
      <c r="V86" s="94">
        <v>0.38</v>
      </c>
      <c r="W86" s="96">
        <v>0.08</v>
      </c>
      <c r="X86" s="90" t="s">
        <v>90</v>
      </c>
      <c r="Y86" s="91">
        <v>234</v>
      </c>
      <c r="Z86" s="94">
        <v>0.214556405177</v>
      </c>
      <c r="AA86" s="94">
        <v>9.36313494563E-3</v>
      </c>
      <c r="AB86" s="85">
        <f t="shared" si="4"/>
        <v>0.22528422543585</v>
      </c>
      <c r="AC86" s="85">
        <f t="shared" si="5"/>
        <v>2.5566993438437036E-2</v>
      </c>
      <c r="AD86" s="86">
        <f t="shared" si="6"/>
        <v>0.27677776267832999</v>
      </c>
      <c r="AE86" s="96">
        <f t="shared" si="7"/>
        <v>3.0395246887173516E-2</v>
      </c>
      <c r="AF86" s="97" t="s">
        <v>93</v>
      </c>
      <c r="AG86" s="91" t="s">
        <v>93</v>
      </c>
      <c r="AH86" s="91" t="s">
        <v>93</v>
      </c>
      <c r="AI86" s="132" t="s">
        <v>93</v>
      </c>
      <c r="AJ86" s="98"/>
    </row>
    <row r="87" spans="1:36" ht="15" customHeight="1" thickBot="1" x14ac:dyDescent="0.25">
      <c r="A87" s="100">
        <v>5</v>
      </c>
      <c r="B87" s="100" t="s">
        <v>135</v>
      </c>
      <c r="C87" s="100">
        <v>28</v>
      </c>
      <c r="D87" s="100" t="s">
        <v>139</v>
      </c>
      <c r="E87" s="133">
        <v>39.06474</v>
      </c>
      <c r="F87" s="133">
        <v>-2.0949800000000001</v>
      </c>
      <c r="G87" s="100">
        <v>20</v>
      </c>
      <c r="H87" s="100" t="s">
        <v>137</v>
      </c>
      <c r="I87" s="134">
        <v>43256</v>
      </c>
      <c r="J87" s="99" t="s">
        <v>94</v>
      </c>
      <c r="K87" s="100" t="s">
        <v>93</v>
      </c>
      <c r="L87" s="104">
        <f>AVERAGE(L85:L86)</f>
        <v>0.63500000000000001</v>
      </c>
      <c r="M87" s="104">
        <f>SQRT((SQRT(M85^2+M86^2)/2)^2+(STDEV(L85:L86)/SQRT(2))^2)</f>
        <v>0.41882748247468532</v>
      </c>
      <c r="N87" s="104">
        <f>AVERAGE(N85:N86)</f>
        <v>0.78</v>
      </c>
      <c r="O87" s="105">
        <f>SQRT((SQRT(O85^2+O86^2)/2)^2+(STDEV(N85:N86)/SQRT(2))^2)</f>
        <v>0.51448387023065301</v>
      </c>
      <c r="P87" s="99" t="s">
        <v>94</v>
      </c>
      <c r="Q87" s="100" t="s">
        <v>93</v>
      </c>
      <c r="R87" s="106">
        <f>AVERAGE(R85:R86)</f>
        <v>0.33999999999999997</v>
      </c>
      <c r="S87" s="105">
        <f>SQRT((SQRT(S85^2+S86^2)/2)^2+(STDEV(R85:R86)/SQRT(2))^2)</f>
        <v>0.15577201298772267</v>
      </c>
      <c r="T87" s="99" t="s">
        <v>94</v>
      </c>
      <c r="U87" s="100" t="s">
        <v>93</v>
      </c>
      <c r="V87" s="106">
        <f>AVERAGE(V85:V86)</f>
        <v>0.28071454738599999</v>
      </c>
      <c r="W87" s="105">
        <f>SQRT((SQRT(W85^2+W86^2)/2)^2+(STDEV(V85:V86)/SQRT(2))^2)</f>
        <v>0.10808388109494832</v>
      </c>
      <c r="X87" s="99" t="s">
        <v>90</v>
      </c>
      <c r="Y87" s="100">
        <v>234</v>
      </c>
      <c r="Z87" s="104">
        <v>0.214556405177</v>
      </c>
      <c r="AA87" s="104">
        <v>9.36313494563E-3</v>
      </c>
      <c r="AB87" s="107">
        <f t="shared" si="4"/>
        <v>0.136243317287395</v>
      </c>
      <c r="AC87" s="107">
        <f t="shared" si="5"/>
        <v>9.005859473175816E-2</v>
      </c>
      <c r="AD87" s="108">
        <f t="shared" si="6"/>
        <v>0.16735399603806</v>
      </c>
      <c r="AE87" s="109">
        <f t="shared" si="7"/>
        <v>0.1106271412377804</v>
      </c>
      <c r="AF87" s="110"/>
      <c r="AG87" s="100"/>
      <c r="AH87" s="100"/>
      <c r="AI87" s="135"/>
      <c r="AJ87" s="112"/>
    </row>
    <row r="88" spans="1:36" ht="15" customHeight="1" x14ac:dyDescent="0.2">
      <c r="A88" s="80">
        <v>5</v>
      </c>
      <c r="B88" s="80" t="s">
        <v>135</v>
      </c>
      <c r="C88" s="80">
        <v>29</v>
      </c>
      <c r="D88" s="81" t="s">
        <v>140</v>
      </c>
      <c r="E88" s="136">
        <v>39.065179999999998</v>
      </c>
      <c r="F88" s="136">
        <v>-2.0943700000000001</v>
      </c>
      <c r="G88" s="80">
        <v>20</v>
      </c>
      <c r="H88" s="81" t="s">
        <v>137</v>
      </c>
      <c r="I88" s="83">
        <v>43256</v>
      </c>
      <c r="J88" s="79" t="s">
        <v>89</v>
      </c>
      <c r="K88" s="84">
        <v>14</v>
      </c>
      <c r="L88" s="85">
        <v>0.22333333333300001</v>
      </c>
      <c r="M88" s="85">
        <v>2.5909365665499999E-2</v>
      </c>
      <c r="N88" s="85">
        <v>0.26</v>
      </c>
      <c r="O88" s="87">
        <v>3.6852737869299997E-2</v>
      </c>
      <c r="P88" s="115" t="s">
        <v>89</v>
      </c>
      <c r="Q88" s="84">
        <v>14</v>
      </c>
      <c r="R88" s="85">
        <v>0.13</v>
      </c>
      <c r="S88" s="87">
        <v>1.6995257295699999E-2</v>
      </c>
      <c r="T88" s="115" t="s">
        <v>89</v>
      </c>
      <c r="U88" s="84">
        <v>14</v>
      </c>
      <c r="V88" s="85">
        <v>0.17304612103</v>
      </c>
      <c r="W88" s="87">
        <v>2.2455789724099999E-2</v>
      </c>
      <c r="X88" s="79" t="s">
        <v>90</v>
      </c>
      <c r="Y88" s="80">
        <v>234</v>
      </c>
      <c r="Z88" s="85">
        <v>0.21352852709</v>
      </c>
      <c r="AA88" s="85">
        <v>1.02977569213E-2</v>
      </c>
      <c r="AB88" s="85">
        <f t="shared" si="4"/>
        <v>4.768803771669549E-2</v>
      </c>
      <c r="AC88" s="85">
        <f t="shared" si="5"/>
        <v>5.9913732625606723E-3</v>
      </c>
      <c r="AD88" s="86">
        <f t="shared" si="6"/>
        <v>5.5517417043400005E-2</v>
      </c>
      <c r="AE88" s="87">
        <f t="shared" si="7"/>
        <v>8.312127650308733E-3</v>
      </c>
      <c r="AF88" s="88">
        <v>0.23</v>
      </c>
      <c r="AG88" s="85">
        <v>0.85897435897307695</v>
      </c>
      <c r="AH88" s="85">
        <v>0.17</v>
      </c>
      <c r="AI88" s="87">
        <v>0.19</v>
      </c>
      <c r="AJ88" s="89"/>
    </row>
    <row r="89" spans="1:36" ht="15" customHeight="1" x14ac:dyDescent="0.2">
      <c r="A89" s="91">
        <v>5</v>
      </c>
      <c r="B89" s="91" t="s">
        <v>135</v>
      </c>
      <c r="C89" s="91">
        <v>29</v>
      </c>
      <c r="D89" s="91" t="s">
        <v>140</v>
      </c>
      <c r="E89" s="131">
        <v>39.065179999999998</v>
      </c>
      <c r="F89" s="131">
        <v>-2.0943700000000001</v>
      </c>
      <c r="G89" s="91">
        <v>20</v>
      </c>
      <c r="H89" s="91" t="s">
        <v>137</v>
      </c>
      <c r="I89" s="126">
        <v>43256</v>
      </c>
      <c r="J89" s="90" t="s">
        <v>92</v>
      </c>
      <c r="K89" s="91">
        <v>15</v>
      </c>
      <c r="L89" s="91">
        <v>1.1000000000000001</v>
      </c>
      <c r="M89" s="91">
        <v>7.0000000000000007E-2</v>
      </c>
      <c r="N89" s="91">
        <v>1.25</v>
      </c>
      <c r="O89" s="132">
        <v>0.09</v>
      </c>
      <c r="P89" s="97" t="s">
        <v>92</v>
      </c>
      <c r="Q89" s="91">
        <v>15</v>
      </c>
      <c r="R89" s="91">
        <v>0.49</v>
      </c>
      <c r="S89" s="132">
        <v>0.06</v>
      </c>
      <c r="T89" s="97" t="s">
        <v>92</v>
      </c>
      <c r="U89" s="91">
        <v>15</v>
      </c>
      <c r="V89" s="94">
        <v>0.4</v>
      </c>
      <c r="W89" s="96">
        <v>7.0000000000000007E-2</v>
      </c>
      <c r="X89" s="90" t="s">
        <v>90</v>
      </c>
      <c r="Y89" s="91">
        <v>234</v>
      </c>
      <c r="Z89" s="94">
        <v>0.21352852709</v>
      </c>
      <c r="AA89" s="94">
        <v>1.02977569213E-2</v>
      </c>
      <c r="AB89" s="85">
        <f t="shared" si="4"/>
        <v>0.23488137979900003</v>
      </c>
      <c r="AC89" s="85">
        <f t="shared" si="5"/>
        <v>1.8754351797018266E-2</v>
      </c>
      <c r="AD89" s="86">
        <f t="shared" si="6"/>
        <v>0.26691065886249998</v>
      </c>
      <c r="AE89" s="96">
        <f t="shared" si="7"/>
        <v>2.3130247123708619E-2</v>
      </c>
      <c r="AF89" s="97" t="s">
        <v>93</v>
      </c>
      <c r="AG89" s="91" t="s">
        <v>93</v>
      </c>
      <c r="AH89" s="91" t="s">
        <v>93</v>
      </c>
      <c r="AI89" s="132" t="s">
        <v>93</v>
      </c>
      <c r="AJ89" s="98"/>
    </row>
    <row r="90" spans="1:36" ht="15" customHeight="1" thickBot="1" x14ac:dyDescent="0.25">
      <c r="A90" s="100">
        <v>5</v>
      </c>
      <c r="B90" s="100" t="s">
        <v>135</v>
      </c>
      <c r="C90" s="100">
        <v>29</v>
      </c>
      <c r="D90" s="100" t="s">
        <v>140</v>
      </c>
      <c r="E90" s="133">
        <v>39.065179999999998</v>
      </c>
      <c r="F90" s="133">
        <v>-2.0943700000000001</v>
      </c>
      <c r="G90" s="100">
        <v>20</v>
      </c>
      <c r="H90" s="100" t="s">
        <v>137</v>
      </c>
      <c r="I90" s="134">
        <v>43256</v>
      </c>
      <c r="J90" s="99" t="s">
        <v>94</v>
      </c>
      <c r="K90" s="100" t="s">
        <v>93</v>
      </c>
      <c r="L90" s="104">
        <f>AVERAGE(L88:L89)</f>
        <v>0.66166666666650009</v>
      </c>
      <c r="M90" s="104">
        <f>SQRT((SQRT(M88^2+M89^2)/2)^2+(STDEV(L88:L89)/SQRT(2))^2)</f>
        <v>0.43991923681347961</v>
      </c>
      <c r="N90" s="104">
        <f>AVERAGE(N88:N89)</f>
        <v>0.755</v>
      </c>
      <c r="O90" s="105">
        <f>SQRT((SQRT(O88^2+O89^2)/2)^2+(STDEV(N88:N89)/SQRT(2))^2)</f>
        <v>0.49738268071185976</v>
      </c>
      <c r="P90" s="99" t="s">
        <v>94</v>
      </c>
      <c r="Q90" s="100" t="s">
        <v>93</v>
      </c>
      <c r="R90" s="106">
        <f>AVERAGE(R88:R89)</f>
        <v>0.31</v>
      </c>
      <c r="S90" s="105">
        <f>SQRT((SQRT(S88^2+S89^2)/2)^2+(STDEV(R88:R89)/SQRT(2))^2)</f>
        <v>0.18268062210490948</v>
      </c>
      <c r="T90" s="99" t="s">
        <v>94</v>
      </c>
      <c r="U90" s="100" t="s">
        <v>93</v>
      </c>
      <c r="V90" s="106">
        <f>AVERAGE(V88:V89)</f>
        <v>0.28652306051499998</v>
      </c>
      <c r="W90" s="105">
        <f>SQRT((SQRT(W88^2+W89^2)/2)^2+(STDEV(V88:V89)/SQRT(2))^2)</f>
        <v>0.11928152169517135</v>
      </c>
      <c r="X90" s="99" t="s">
        <v>90</v>
      </c>
      <c r="Y90" s="100">
        <v>234</v>
      </c>
      <c r="Z90" s="104">
        <v>0.21352852709</v>
      </c>
      <c r="AA90" s="104">
        <v>1.02977569213E-2</v>
      </c>
      <c r="AB90" s="107">
        <f t="shared" si="4"/>
        <v>0.14128470875784777</v>
      </c>
      <c r="AC90" s="107">
        <f t="shared" si="5"/>
        <v>9.418210079070144E-2</v>
      </c>
      <c r="AD90" s="108">
        <f t="shared" si="6"/>
        <v>0.16121403795295</v>
      </c>
      <c r="AE90" s="109">
        <f t="shared" si="7"/>
        <v>0.10648958981200225</v>
      </c>
      <c r="AF90" s="110"/>
      <c r="AG90" s="100"/>
      <c r="AH90" s="100"/>
      <c r="AI90" s="135"/>
      <c r="AJ90" s="112"/>
    </row>
    <row r="91" spans="1:36" ht="15" customHeight="1" x14ac:dyDescent="0.2">
      <c r="A91" s="80">
        <v>5</v>
      </c>
      <c r="B91" s="80" t="s">
        <v>135</v>
      </c>
      <c r="C91" s="80">
        <v>30</v>
      </c>
      <c r="D91" s="81" t="s">
        <v>141</v>
      </c>
      <c r="E91" s="136">
        <v>39.065710000000003</v>
      </c>
      <c r="F91" s="136">
        <v>-2.0938400000000001</v>
      </c>
      <c r="G91" s="80">
        <v>20</v>
      </c>
      <c r="H91" s="81" t="s">
        <v>137</v>
      </c>
      <c r="I91" s="83">
        <v>43256</v>
      </c>
      <c r="J91" s="79" t="s">
        <v>89</v>
      </c>
      <c r="K91" s="84">
        <v>13</v>
      </c>
      <c r="L91" s="85">
        <v>0.19333333333300001</v>
      </c>
      <c r="M91" s="85">
        <v>2.4367097370899999E-2</v>
      </c>
      <c r="N91" s="85">
        <v>0.22</v>
      </c>
      <c r="O91" s="87">
        <v>4.3309386875000001E-2</v>
      </c>
      <c r="P91" s="115" t="s">
        <v>89</v>
      </c>
      <c r="Q91" s="84">
        <v>13</v>
      </c>
      <c r="R91" s="85">
        <v>0.12</v>
      </c>
      <c r="S91" s="87">
        <v>1.67818621896E-2</v>
      </c>
      <c r="T91" s="115" t="s">
        <v>89</v>
      </c>
      <c r="U91" s="84">
        <v>13</v>
      </c>
      <c r="V91" s="85">
        <v>0.17222877286499999</v>
      </c>
      <c r="W91" s="87">
        <v>2.55774868349E-2</v>
      </c>
      <c r="X91" s="79" t="s">
        <v>90</v>
      </c>
      <c r="Y91" s="80">
        <v>234</v>
      </c>
      <c r="Z91" s="85">
        <v>0.19200202857500001</v>
      </c>
      <c r="AA91" s="85">
        <v>8.6996669794300006E-3</v>
      </c>
      <c r="AB91" s="85">
        <f t="shared" si="4"/>
        <v>3.712039219110267E-2</v>
      </c>
      <c r="AC91" s="85">
        <f t="shared" si="5"/>
        <v>4.9716768064325661E-3</v>
      </c>
      <c r="AD91" s="86">
        <f t="shared" si="6"/>
        <v>4.2240446286500005E-2</v>
      </c>
      <c r="AE91" s="87">
        <f t="shared" si="7"/>
        <v>8.5329064073341194E-3</v>
      </c>
      <c r="AF91" s="88">
        <v>0.21</v>
      </c>
      <c r="AG91" s="85">
        <v>0.87878787878636366</v>
      </c>
      <c r="AH91" s="85">
        <v>0.16</v>
      </c>
      <c r="AI91" s="87">
        <v>0.18</v>
      </c>
      <c r="AJ91" s="89"/>
    </row>
    <row r="92" spans="1:36" ht="15" customHeight="1" x14ac:dyDescent="0.2">
      <c r="A92" s="91">
        <v>5</v>
      </c>
      <c r="B92" s="91" t="s">
        <v>135</v>
      </c>
      <c r="C92" s="91">
        <v>30</v>
      </c>
      <c r="D92" s="91" t="s">
        <v>141</v>
      </c>
      <c r="E92" s="131">
        <v>39.065710000000003</v>
      </c>
      <c r="F92" s="131">
        <v>-2.0938400000000001</v>
      </c>
      <c r="G92" s="91">
        <v>20</v>
      </c>
      <c r="H92" s="91" t="s">
        <v>137</v>
      </c>
      <c r="I92" s="126">
        <v>43256</v>
      </c>
      <c r="J92" s="90" t="s">
        <v>92</v>
      </c>
      <c r="K92" s="91">
        <v>15</v>
      </c>
      <c r="L92" s="91">
        <v>0.71</v>
      </c>
      <c r="M92" s="91">
        <v>0.08</v>
      </c>
      <c r="N92" s="91">
        <v>0.8</v>
      </c>
      <c r="O92" s="132">
        <v>0.08</v>
      </c>
      <c r="P92" s="97" t="s">
        <v>92</v>
      </c>
      <c r="Q92" s="91">
        <v>15</v>
      </c>
      <c r="R92" s="91">
        <v>0.32</v>
      </c>
      <c r="S92" s="132">
        <v>0.06</v>
      </c>
      <c r="T92" s="97" t="s">
        <v>92</v>
      </c>
      <c r="U92" s="91">
        <v>15</v>
      </c>
      <c r="V92" s="94">
        <v>0.28000000000000003</v>
      </c>
      <c r="W92" s="96">
        <v>0.08</v>
      </c>
      <c r="X92" s="90" t="s">
        <v>90</v>
      </c>
      <c r="Y92" s="91">
        <v>234</v>
      </c>
      <c r="Z92" s="94">
        <v>0.19200202857500001</v>
      </c>
      <c r="AA92" s="94">
        <v>8.6996669794300006E-3</v>
      </c>
      <c r="AB92" s="85">
        <f t="shared" si="4"/>
        <v>0.13632144028825</v>
      </c>
      <c r="AC92" s="85">
        <f t="shared" si="5"/>
        <v>1.6555572882613164E-2</v>
      </c>
      <c r="AD92" s="86">
        <f t="shared" si="6"/>
        <v>0.15360162286000001</v>
      </c>
      <c r="AE92" s="96">
        <f t="shared" si="7"/>
        <v>1.6863347147175939E-2</v>
      </c>
      <c r="AF92" s="97" t="s">
        <v>93</v>
      </c>
      <c r="AG92" s="91" t="s">
        <v>93</v>
      </c>
      <c r="AH92" s="91" t="s">
        <v>93</v>
      </c>
      <c r="AI92" s="132" t="s">
        <v>93</v>
      </c>
      <c r="AJ92" s="98"/>
    </row>
    <row r="93" spans="1:36" ht="15" customHeight="1" thickBot="1" x14ac:dyDescent="0.25">
      <c r="A93" s="100">
        <v>5</v>
      </c>
      <c r="B93" s="100" t="s">
        <v>135</v>
      </c>
      <c r="C93" s="100">
        <v>30</v>
      </c>
      <c r="D93" s="100" t="s">
        <v>141</v>
      </c>
      <c r="E93" s="133">
        <v>39.065710000000003</v>
      </c>
      <c r="F93" s="133">
        <v>-2.0938400000000001</v>
      </c>
      <c r="G93" s="100">
        <v>20</v>
      </c>
      <c r="H93" s="100" t="s">
        <v>137</v>
      </c>
      <c r="I93" s="134">
        <v>43256</v>
      </c>
      <c r="J93" s="99" t="s">
        <v>94</v>
      </c>
      <c r="K93" s="100" t="s">
        <v>93</v>
      </c>
      <c r="L93" s="104">
        <f>AVERAGE(L91:L92)</f>
        <v>0.45166666666650002</v>
      </c>
      <c r="M93" s="104">
        <f>SQRT((SQRT(M91^2+M92^2)/2)^2+(STDEV(L91:L92)/SQRT(2))^2)</f>
        <v>0.26169552913599414</v>
      </c>
      <c r="N93" s="104">
        <f>AVERAGE(N91:N92)</f>
        <v>0.51</v>
      </c>
      <c r="O93" s="105">
        <f>SQRT((SQRT(O91^2+O92^2)/2)^2+(STDEV(N91:N92)/SQRT(2))^2)</f>
        <v>0.29354544068656929</v>
      </c>
      <c r="P93" s="99" t="s">
        <v>94</v>
      </c>
      <c r="Q93" s="100" t="s">
        <v>93</v>
      </c>
      <c r="R93" s="106">
        <f>AVERAGE(R91:R92)</f>
        <v>0.22</v>
      </c>
      <c r="S93" s="105">
        <f>SQRT((SQRT(S91^2+S92^2)/2)^2+(STDEV(R91:R92)/SQRT(2))^2)</f>
        <v>0.10473971417107115</v>
      </c>
      <c r="T93" s="99" t="s">
        <v>94</v>
      </c>
      <c r="U93" s="100" t="s">
        <v>93</v>
      </c>
      <c r="V93" s="106">
        <f>AVERAGE(V91:V92)</f>
        <v>0.22611438643250001</v>
      </c>
      <c r="W93" s="105">
        <f>SQRT((SQRT(W91^2+W92^2)/2)^2+(STDEV(V91:V92)/SQRT(2))^2)</f>
        <v>6.8316991354591336E-2</v>
      </c>
      <c r="X93" s="99" t="s">
        <v>90</v>
      </c>
      <c r="Y93" s="100">
        <v>234</v>
      </c>
      <c r="Z93" s="104">
        <v>0.19200202857500001</v>
      </c>
      <c r="AA93" s="104">
        <v>8.6996669794300006E-3</v>
      </c>
      <c r="AB93" s="107">
        <f t="shared" si="4"/>
        <v>8.6720916239676343E-2</v>
      </c>
      <c r="AC93" s="107">
        <f t="shared" si="5"/>
        <v>5.0399480018505118E-2</v>
      </c>
      <c r="AD93" s="108">
        <f t="shared" si="6"/>
        <v>9.7921034573250007E-2</v>
      </c>
      <c r="AE93" s="109">
        <f t="shared" si="7"/>
        <v>5.653568664337464E-2</v>
      </c>
      <c r="AF93" s="110"/>
      <c r="AG93" s="100"/>
      <c r="AH93" s="100"/>
      <c r="AI93" s="135"/>
      <c r="AJ93" s="112"/>
    </row>
    <row r="94" spans="1:36" ht="15" customHeight="1" x14ac:dyDescent="0.2">
      <c r="A94" s="80">
        <v>5</v>
      </c>
      <c r="B94" s="80" t="s">
        <v>135</v>
      </c>
      <c r="C94" s="80">
        <v>31</v>
      </c>
      <c r="D94" s="81" t="s">
        <v>142</v>
      </c>
      <c r="E94" s="136">
        <v>39.06673</v>
      </c>
      <c r="F94" s="136">
        <v>-2.0934300000000001</v>
      </c>
      <c r="G94" s="80">
        <v>20</v>
      </c>
      <c r="H94" s="81" t="s">
        <v>137</v>
      </c>
      <c r="I94" s="83">
        <v>43256</v>
      </c>
      <c r="J94" s="79" t="s">
        <v>89</v>
      </c>
      <c r="K94" s="84">
        <v>14</v>
      </c>
      <c r="L94" s="85">
        <v>0.27333333333299997</v>
      </c>
      <c r="M94" s="85">
        <v>3.2337916438100002E-2</v>
      </c>
      <c r="N94" s="85">
        <v>0.33</v>
      </c>
      <c r="O94" s="87">
        <v>4.5800582700099998E-2</v>
      </c>
      <c r="P94" s="115" t="s">
        <v>89</v>
      </c>
      <c r="Q94" s="84">
        <v>14</v>
      </c>
      <c r="R94" s="85">
        <v>0.17</v>
      </c>
      <c r="S94" s="87">
        <v>2.21676695613E-2</v>
      </c>
      <c r="T94" s="115" t="s">
        <v>89</v>
      </c>
      <c r="U94" s="84">
        <v>14</v>
      </c>
      <c r="V94" s="85">
        <v>0.106549900947</v>
      </c>
      <c r="W94" s="87">
        <v>2.0326363453400002E-2</v>
      </c>
      <c r="X94" s="79" t="s">
        <v>90</v>
      </c>
      <c r="Y94" s="80">
        <v>234</v>
      </c>
      <c r="Z94" s="85">
        <v>0.197613691891</v>
      </c>
      <c r="AA94" s="85">
        <v>8.9881794921800005E-3</v>
      </c>
      <c r="AB94" s="85">
        <f t="shared" si="4"/>
        <v>5.4014409116807459E-2</v>
      </c>
      <c r="AC94" s="85">
        <f t="shared" si="5"/>
        <v>6.8463945840318927E-3</v>
      </c>
      <c r="AD94" s="86">
        <f t="shared" si="6"/>
        <v>6.5212518324030008E-2</v>
      </c>
      <c r="AE94" s="87">
        <f t="shared" si="7"/>
        <v>9.5244489521815346E-3</v>
      </c>
      <c r="AF94" s="88">
        <v>0.27</v>
      </c>
      <c r="AG94" s="85">
        <v>0.8282828282818181</v>
      </c>
      <c r="AH94" s="85">
        <v>0.18</v>
      </c>
      <c r="AI94" s="87">
        <v>0.2</v>
      </c>
      <c r="AJ94" s="89"/>
    </row>
    <row r="95" spans="1:36" ht="15" customHeight="1" x14ac:dyDescent="0.2">
      <c r="A95" s="91">
        <v>5</v>
      </c>
      <c r="B95" s="91" t="s">
        <v>135</v>
      </c>
      <c r="C95" s="91">
        <v>31</v>
      </c>
      <c r="D95" s="91" t="s">
        <v>142</v>
      </c>
      <c r="E95" s="131">
        <v>39.06673</v>
      </c>
      <c r="F95" s="131">
        <v>-2.0934300000000001</v>
      </c>
      <c r="G95" s="91">
        <v>20</v>
      </c>
      <c r="H95" s="91" t="s">
        <v>137</v>
      </c>
      <c r="I95" s="126">
        <v>43256</v>
      </c>
      <c r="J95" s="90" t="s">
        <v>92</v>
      </c>
      <c r="K95" s="91">
        <v>15</v>
      </c>
      <c r="L95" s="91">
        <v>1.08</v>
      </c>
      <c r="M95" s="91">
        <v>0.09</v>
      </c>
      <c r="N95" s="91">
        <v>1.25</v>
      </c>
      <c r="O95" s="132">
        <v>0.09</v>
      </c>
      <c r="P95" s="97" t="s">
        <v>92</v>
      </c>
      <c r="Q95" s="91">
        <v>15</v>
      </c>
      <c r="R95" s="91">
        <v>0.53</v>
      </c>
      <c r="S95" s="132">
        <v>7.0000000000000007E-2</v>
      </c>
      <c r="T95" s="97" t="s">
        <v>92</v>
      </c>
      <c r="U95" s="91">
        <v>15</v>
      </c>
      <c r="V95" s="94">
        <v>0.61</v>
      </c>
      <c r="W95" s="96">
        <v>7.0000000000000007E-2</v>
      </c>
      <c r="X95" s="90" t="s">
        <v>90</v>
      </c>
      <c r="Y95" s="91">
        <v>234</v>
      </c>
      <c r="Z95" s="94">
        <v>0.197613691891</v>
      </c>
      <c r="AA95" s="94">
        <v>8.9881794921800005E-3</v>
      </c>
      <c r="AB95" s="85">
        <f t="shared" si="4"/>
        <v>0.21342278724228003</v>
      </c>
      <c r="AC95" s="85">
        <f t="shared" si="5"/>
        <v>2.0261907016699377E-2</v>
      </c>
      <c r="AD95" s="86">
        <f t="shared" si="6"/>
        <v>0.24701711486375</v>
      </c>
      <c r="AE95" s="96">
        <f t="shared" si="7"/>
        <v>2.1036747691636014E-2</v>
      </c>
      <c r="AF95" s="97" t="s">
        <v>93</v>
      </c>
      <c r="AG95" s="91" t="s">
        <v>93</v>
      </c>
      <c r="AH95" s="91" t="s">
        <v>93</v>
      </c>
      <c r="AI95" s="132" t="s">
        <v>93</v>
      </c>
      <c r="AJ95" s="98"/>
    </row>
    <row r="96" spans="1:36" ht="15" customHeight="1" thickBot="1" x14ac:dyDescent="0.25">
      <c r="A96" s="100">
        <v>5</v>
      </c>
      <c r="B96" s="100" t="s">
        <v>135</v>
      </c>
      <c r="C96" s="100">
        <v>31</v>
      </c>
      <c r="D96" s="100" t="s">
        <v>142</v>
      </c>
      <c r="E96" s="133">
        <v>39.06673</v>
      </c>
      <c r="F96" s="133">
        <v>-2.0934300000000001</v>
      </c>
      <c r="G96" s="100">
        <v>20</v>
      </c>
      <c r="H96" s="100" t="s">
        <v>137</v>
      </c>
      <c r="I96" s="134">
        <v>43256</v>
      </c>
      <c r="J96" s="99" t="s">
        <v>94</v>
      </c>
      <c r="K96" s="100" t="s">
        <v>93</v>
      </c>
      <c r="L96" s="104">
        <f>AVERAGE(L94:L95)</f>
        <v>0.67666666666649999</v>
      </c>
      <c r="M96" s="104">
        <f>SQRT((SQRT(M94^2+M95^2)/2)^2+(STDEV(L94:L95)/SQRT(2))^2)</f>
        <v>0.40615786707609347</v>
      </c>
      <c r="N96" s="104">
        <f>AVERAGE(N94:N95)</f>
        <v>0.79</v>
      </c>
      <c r="O96" s="105">
        <f>SQRT((SQRT(O94^2+O95^2)/2)^2+(STDEV(N94:N95)/SQRT(2))^2)</f>
        <v>0.46276281542915376</v>
      </c>
      <c r="P96" s="99" t="s">
        <v>94</v>
      </c>
      <c r="Q96" s="100" t="s">
        <v>93</v>
      </c>
      <c r="R96" s="106">
        <f>AVERAGE(R94:R95)</f>
        <v>0.35000000000000003</v>
      </c>
      <c r="S96" s="105">
        <f>SQRT((SQRT(S94^2+S95^2)/2)^2+(STDEV(R94:R95)/SQRT(2))^2)</f>
        <v>0.18370588284931086</v>
      </c>
      <c r="T96" s="99" t="s">
        <v>94</v>
      </c>
      <c r="U96" s="100" t="s">
        <v>93</v>
      </c>
      <c r="V96" s="106">
        <f>AVERAGE(V94:V95)</f>
        <v>0.3582749504735</v>
      </c>
      <c r="W96" s="105">
        <f>SQRT((SQRT(W94^2+W95^2)/2)^2+(STDEV(V94:V95)/SQRT(2))^2)</f>
        <v>0.25434974114775266</v>
      </c>
      <c r="X96" s="99" t="s">
        <v>90</v>
      </c>
      <c r="Y96" s="100">
        <v>234</v>
      </c>
      <c r="Z96" s="104">
        <v>0.197613691891</v>
      </c>
      <c r="AA96" s="104">
        <v>8.9881794921800005E-3</v>
      </c>
      <c r="AB96" s="107">
        <f t="shared" si="4"/>
        <v>0.13371859817954374</v>
      </c>
      <c r="AC96" s="107">
        <f t="shared" si="5"/>
        <v>8.0492462185815558E-2</v>
      </c>
      <c r="AD96" s="108">
        <f t="shared" si="6"/>
        <v>0.15611481659389001</v>
      </c>
      <c r="AE96" s="109">
        <f t="shared" si="7"/>
        <v>9.1723525860307673E-2</v>
      </c>
      <c r="AF96" s="110"/>
      <c r="AG96" s="100"/>
      <c r="AH96" s="100"/>
      <c r="AI96" s="135"/>
      <c r="AJ96" s="112"/>
    </row>
    <row r="97" spans="1:36" ht="15" customHeight="1" x14ac:dyDescent="0.2">
      <c r="A97" s="80">
        <v>6</v>
      </c>
      <c r="B97" s="80" t="s">
        <v>143</v>
      </c>
      <c r="C97" s="80">
        <v>32</v>
      </c>
      <c r="D97" s="81" t="s">
        <v>144</v>
      </c>
      <c r="E97" s="136">
        <v>39.050809999999998</v>
      </c>
      <c r="F97" s="136">
        <v>-2.0860799999999999</v>
      </c>
      <c r="G97" s="80">
        <v>20</v>
      </c>
      <c r="H97" s="81" t="s">
        <v>105</v>
      </c>
      <c r="I97" s="83">
        <v>43256</v>
      </c>
      <c r="J97" s="79" t="s">
        <v>89</v>
      </c>
      <c r="K97" s="84">
        <v>13</v>
      </c>
      <c r="L97" s="85">
        <v>1.01</v>
      </c>
      <c r="M97" s="85">
        <v>0.114826904415</v>
      </c>
      <c r="N97" s="85">
        <v>1.32</v>
      </c>
      <c r="O97" s="87">
        <v>0.171081903137</v>
      </c>
      <c r="P97" s="115" t="s">
        <v>89</v>
      </c>
      <c r="Q97" s="84">
        <v>13</v>
      </c>
      <c r="R97" s="85">
        <v>0.42</v>
      </c>
      <c r="S97" s="87">
        <v>2.4191293141299999E-2</v>
      </c>
      <c r="T97" s="115" t="s">
        <v>89</v>
      </c>
      <c r="U97" s="84">
        <v>13</v>
      </c>
      <c r="V97" s="85">
        <v>0.33536388690300001</v>
      </c>
      <c r="W97" s="87">
        <v>2.37490369046E-2</v>
      </c>
      <c r="X97" s="79" t="s">
        <v>90</v>
      </c>
      <c r="Y97" s="80">
        <v>234</v>
      </c>
      <c r="Z97" s="85">
        <v>0.66125707765499997</v>
      </c>
      <c r="AA97" s="85">
        <v>3.41871283461E-2</v>
      </c>
      <c r="AB97" s="85">
        <f t="shared" si="4"/>
        <v>0.66786964843154994</v>
      </c>
      <c r="AC97" s="85">
        <f t="shared" si="5"/>
        <v>8.3412423504644298E-2</v>
      </c>
      <c r="AD97" s="86">
        <f t="shared" si="6"/>
        <v>0.87285934250459996</v>
      </c>
      <c r="AE97" s="87">
        <f t="shared" si="7"/>
        <v>0.12179755586348509</v>
      </c>
      <c r="AF97" s="88">
        <v>0.99</v>
      </c>
      <c r="AG97" s="85">
        <v>0.76515151515151514</v>
      </c>
      <c r="AH97" s="85">
        <v>0.5</v>
      </c>
      <c r="AI97" s="87">
        <v>0.55000000000000004</v>
      </c>
      <c r="AJ97" s="89" t="s">
        <v>145</v>
      </c>
    </row>
    <row r="98" spans="1:36" ht="15" customHeight="1" x14ac:dyDescent="0.2">
      <c r="A98" s="91">
        <v>6</v>
      </c>
      <c r="B98" s="91" t="s">
        <v>143</v>
      </c>
      <c r="C98" s="91">
        <v>32</v>
      </c>
      <c r="D98" s="91" t="s">
        <v>144</v>
      </c>
      <c r="E98" s="131">
        <v>39.050809999999998</v>
      </c>
      <c r="F98" s="131">
        <v>-2.0860799999999999</v>
      </c>
      <c r="G98" s="91">
        <v>20</v>
      </c>
      <c r="H98" s="91" t="s">
        <v>105</v>
      </c>
      <c r="I98" s="126">
        <v>43256</v>
      </c>
      <c r="J98" s="90" t="s">
        <v>92</v>
      </c>
      <c r="K98" s="91">
        <v>15</v>
      </c>
      <c r="L98" s="91">
        <v>1.34</v>
      </c>
      <c r="M98" s="91">
        <v>7.0000000000000007E-2</v>
      </c>
      <c r="N98" s="91">
        <v>1.46</v>
      </c>
      <c r="O98" s="132">
        <v>0.08</v>
      </c>
      <c r="P98" s="97" t="s">
        <v>92</v>
      </c>
      <c r="Q98" s="91">
        <v>15</v>
      </c>
      <c r="R98" s="91">
        <v>0.52</v>
      </c>
      <c r="S98" s="132">
        <v>0.05</v>
      </c>
      <c r="T98" s="97" t="s">
        <v>92</v>
      </c>
      <c r="U98" s="91">
        <v>15</v>
      </c>
      <c r="V98" s="94">
        <v>0.46</v>
      </c>
      <c r="W98" s="96">
        <v>0.06</v>
      </c>
      <c r="X98" s="90" t="s">
        <v>90</v>
      </c>
      <c r="Y98" s="91">
        <v>234</v>
      </c>
      <c r="Z98" s="94">
        <v>0.66125707765499997</v>
      </c>
      <c r="AA98" s="94">
        <v>3.41871283461E-2</v>
      </c>
      <c r="AB98" s="85">
        <f t="shared" si="4"/>
        <v>0.88608448405770002</v>
      </c>
      <c r="AC98" s="85">
        <f t="shared" si="5"/>
        <v>6.5124523175130622E-2</v>
      </c>
      <c r="AD98" s="86">
        <f t="shared" si="6"/>
        <v>0.96543533337629994</v>
      </c>
      <c r="AE98" s="96">
        <f t="shared" si="7"/>
        <v>7.2730998735622221E-2</v>
      </c>
      <c r="AF98" s="97" t="s">
        <v>93</v>
      </c>
      <c r="AG98" s="91" t="s">
        <v>93</v>
      </c>
      <c r="AH98" s="91" t="s">
        <v>93</v>
      </c>
      <c r="AI98" s="132" t="s">
        <v>93</v>
      </c>
      <c r="AJ98" s="98" t="s">
        <v>145</v>
      </c>
    </row>
    <row r="99" spans="1:36" ht="15" customHeight="1" thickBot="1" x14ac:dyDescent="0.25">
      <c r="A99" s="100">
        <v>6</v>
      </c>
      <c r="B99" s="100" t="s">
        <v>143</v>
      </c>
      <c r="C99" s="100">
        <v>32</v>
      </c>
      <c r="D99" s="100" t="s">
        <v>144</v>
      </c>
      <c r="E99" s="133">
        <v>39.050809999999998</v>
      </c>
      <c r="F99" s="133">
        <v>-2.0860799999999999</v>
      </c>
      <c r="G99" s="100">
        <v>20</v>
      </c>
      <c r="H99" s="100" t="s">
        <v>105</v>
      </c>
      <c r="I99" s="134">
        <v>43256</v>
      </c>
      <c r="J99" s="99" t="s">
        <v>94</v>
      </c>
      <c r="K99" s="100" t="s">
        <v>93</v>
      </c>
      <c r="L99" s="104">
        <f>AVERAGE(L97:L98)</f>
        <v>1.175</v>
      </c>
      <c r="M99" s="104">
        <f>SQRT((SQRT(M97^2+M98^2)/2)^2+(STDEV(L97:L98)/SQRT(2))^2)</f>
        <v>0.17817492667146781</v>
      </c>
      <c r="N99" s="104">
        <f>AVERAGE(N97:N98)</f>
        <v>1.3900000000000001</v>
      </c>
      <c r="O99" s="105">
        <f>SQRT((SQRT(O97^2+O98^2)/2)^2+(STDEV(N97:N98)/SQRT(2))^2)</f>
        <v>0.11754681788651046</v>
      </c>
      <c r="P99" s="99" t="s">
        <v>94</v>
      </c>
      <c r="Q99" s="100" t="s">
        <v>93</v>
      </c>
      <c r="R99" s="106">
        <f>AVERAGE(R97:R98)</f>
        <v>0.47</v>
      </c>
      <c r="S99" s="105">
        <f>SQRT((SQRT(S97^2+S98^2)/2)^2+(STDEV(R97:R98)/SQRT(2))^2)</f>
        <v>5.7195320315232771E-2</v>
      </c>
      <c r="T99" s="99" t="s">
        <v>94</v>
      </c>
      <c r="U99" s="100" t="s">
        <v>93</v>
      </c>
      <c r="V99" s="106">
        <f>AVERAGE(V97:V98)</f>
        <v>0.39768194345149999</v>
      </c>
      <c r="W99" s="105">
        <f>SQRT((SQRT(W97^2+W98^2)/2)^2+(STDEV(V97:V98)/SQRT(2))^2)</f>
        <v>7.0175097865667932E-2</v>
      </c>
      <c r="X99" s="99" t="s">
        <v>90</v>
      </c>
      <c r="Y99" s="100">
        <v>234</v>
      </c>
      <c r="Z99" s="104">
        <v>0.66125707765499997</v>
      </c>
      <c r="AA99" s="104">
        <v>3.41871283461E-2</v>
      </c>
      <c r="AB99" s="107">
        <f t="shared" si="4"/>
        <v>0.77697706624462504</v>
      </c>
      <c r="AC99" s="107">
        <f t="shared" si="5"/>
        <v>0.12447906377942566</v>
      </c>
      <c r="AD99" s="108">
        <f t="shared" si="6"/>
        <v>0.91914733794045</v>
      </c>
      <c r="AE99" s="109">
        <f t="shared" si="7"/>
        <v>9.11038204971132E-2</v>
      </c>
      <c r="AF99" s="110"/>
      <c r="AG99" s="100"/>
      <c r="AH99" s="100"/>
      <c r="AI99" s="135"/>
      <c r="AJ99" s="112" t="s">
        <v>145</v>
      </c>
    </row>
    <row r="100" spans="1:36" ht="15" customHeight="1" x14ac:dyDescent="0.2">
      <c r="A100" s="80">
        <v>6</v>
      </c>
      <c r="B100" s="80" t="s">
        <v>143</v>
      </c>
      <c r="C100" s="80">
        <v>33</v>
      </c>
      <c r="D100" s="81" t="s">
        <v>146</v>
      </c>
      <c r="E100" s="136">
        <v>39.051119999999997</v>
      </c>
      <c r="F100" s="136">
        <v>-2.0865800000000001</v>
      </c>
      <c r="G100" s="80">
        <v>20</v>
      </c>
      <c r="H100" s="81" t="s">
        <v>105</v>
      </c>
      <c r="I100" s="83">
        <v>43256</v>
      </c>
      <c r="J100" s="79" t="s">
        <v>89</v>
      </c>
      <c r="K100" s="84">
        <v>13</v>
      </c>
      <c r="L100" s="85">
        <v>0.97666666666699997</v>
      </c>
      <c r="M100" s="85">
        <v>0.110730080575</v>
      </c>
      <c r="N100" s="85">
        <v>1.19</v>
      </c>
      <c r="O100" s="87">
        <v>0.17444800418500001</v>
      </c>
      <c r="P100" s="115" t="s">
        <v>89</v>
      </c>
      <c r="Q100" s="84">
        <v>13</v>
      </c>
      <c r="R100" s="85">
        <v>0.44</v>
      </c>
      <c r="S100" s="87">
        <v>2.59614065286E-2</v>
      </c>
      <c r="T100" s="115" t="s">
        <v>89</v>
      </c>
      <c r="U100" s="84">
        <v>13</v>
      </c>
      <c r="V100" s="85">
        <v>0.448846159721</v>
      </c>
      <c r="W100" s="87">
        <v>2.9039147977499999E-2</v>
      </c>
      <c r="X100" s="79" t="s">
        <v>90</v>
      </c>
      <c r="Y100" s="80">
        <v>234</v>
      </c>
      <c r="Z100" s="85">
        <v>0.70278528491100001</v>
      </c>
      <c r="AA100" s="85">
        <v>3.3324906872699997E-2</v>
      </c>
      <c r="AB100" s="85">
        <f t="shared" si="4"/>
        <v>0.68638696159664425</v>
      </c>
      <c r="AC100" s="85">
        <f t="shared" si="5"/>
        <v>8.4351636100213581E-2</v>
      </c>
      <c r="AD100" s="86">
        <f t="shared" si="6"/>
        <v>0.83631448904409</v>
      </c>
      <c r="AE100" s="87">
        <f t="shared" si="7"/>
        <v>0.12885373125552199</v>
      </c>
      <c r="AF100" s="88">
        <v>0.96</v>
      </c>
      <c r="AG100" s="85">
        <v>0.82072829131680669</v>
      </c>
      <c r="AH100" s="85">
        <v>0.5</v>
      </c>
      <c r="AI100" s="87">
        <v>0.55000000000000004</v>
      </c>
      <c r="AJ100" s="89"/>
    </row>
    <row r="101" spans="1:36" ht="15" customHeight="1" x14ac:dyDescent="0.2">
      <c r="A101" s="91">
        <v>6</v>
      </c>
      <c r="B101" s="91" t="s">
        <v>143</v>
      </c>
      <c r="C101" s="91">
        <v>33</v>
      </c>
      <c r="D101" s="91" t="s">
        <v>146</v>
      </c>
      <c r="E101" s="131">
        <v>39.051119999999997</v>
      </c>
      <c r="F101" s="131">
        <v>-2.0865800000000001</v>
      </c>
      <c r="G101" s="91">
        <v>20</v>
      </c>
      <c r="H101" s="91" t="s">
        <v>105</v>
      </c>
      <c r="I101" s="126">
        <v>43256</v>
      </c>
      <c r="J101" s="90" t="s">
        <v>92</v>
      </c>
      <c r="K101" s="91">
        <v>15</v>
      </c>
      <c r="L101" s="91">
        <v>1.42</v>
      </c>
      <c r="M101" s="91">
        <v>7.0000000000000007E-2</v>
      </c>
      <c r="N101" s="91">
        <v>1.54</v>
      </c>
      <c r="O101" s="132">
        <v>0.08</v>
      </c>
      <c r="P101" s="97" t="s">
        <v>92</v>
      </c>
      <c r="Q101" s="91">
        <v>15</v>
      </c>
      <c r="R101" s="91">
        <v>0.61</v>
      </c>
      <c r="S101" s="132">
        <v>0.06</v>
      </c>
      <c r="T101" s="97" t="s">
        <v>92</v>
      </c>
      <c r="U101" s="91">
        <v>15</v>
      </c>
      <c r="V101" s="94">
        <v>0.56999999999999995</v>
      </c>
      <c r="W101" s="96">
        <v>0.08</v>
      </c>
      <c r="X101" s="90" t="s">
        <v>90</v>
      </c>
      <c r="Y101" s="91">
        <v>234</v>
      </c>
      <c r="Z101" s="94">
        <v>0.70278528491100001</v>
      </c>
      <c r="AA101" s="94">
        <v>3.3324906872699997E-2</v>
      </c>
      <c r="AB101" s="85">
        <f t="shared" si="4"/>
        <v>0.99795510457361991</v>
      </c>
      <c r="AC101" s="85">
        <f t="shared" si="5"/>
        <v>6.8260214725512733E-2</v>
      </c>
      <c r="AD101" s="86">
        <f t="shared" si="6"/>
        <v>1.08228933876294</v>
      </c>
      <c r="AE101" s="96">
        <f t="shared" si="7"/>
        <v>7.6123483910710416E-2</v>
      </c>
      <c r="AF101" s="97" t="s">
        <v>93</v>
      </c>
      <c r="AG101" s="91" t="s">
        <v>93</v>
      </c>
      <c r="AH101" s="91" t="s">
        <v>93</v>
      </c>
      <c r="AI101" s="132" t="s">
        <v>93</v>
      </c>
      <c r="AJ101" s="98"/>
    </row>
    <row r="102" spans="1:36" ht="15" customHeight="1" thickBot="1" x14ac:dyDescent="0.25">
      <c r="A102" s="100">
        <v>6</v>
      </c>
      <c r="B102" s="100" t="s">
        <v>143</v>
      </c>
      <c r="C102" s="100">
        <v>33</v>
      </c>
      <c r="D102" s="100" t="s">
        <v>146</v>
      </c>
      <c r="E102" s="133">
        <v>39.051119999999997</v>
      </c>
      <c r="F102" s="133">
        <v>-2.0865800000000001</v>
      </c>
      <c r="G102" s="100">
        <v>20</v>
      </c>
      <c r="H102" s="100" t="s">
        <v>105</v>
      </c>
      <c r="I102" s="134">
        <v>43256</v>
      </c>
      <c r="J102" s="99" t="s">
        <v>94</v>
      </c>
      <c r="K102" s="100" t="s">
        <v>93</v>
      </c>
      <c r="L102" s="104">
        <f>AVERAGE(L100:L101)</f>
        <v>1.1983333333335</v>
      </c>
      <c r="M102" s="104">
        <f>SQRT((SQRT(M100^2+M101^2)/2)^2+(STDEV(L100:L101)/SQRT(2))^2)</f>
        <v>0.23114151249196582</v>
      </c>
      <c r="N102" s="104">
        <f>AVERAGE(N100:N101)</f>
        <v>1.365</v>
      </c>
      <c r="O102" s="105">
        <f>SQRT((SQRT(O100^2+O101^2)/2)^2+(STDEV(N100:N101)/SQRT(2))^2)</f>
        <v>0.19958212981385023</v>
      </c>
      <c r="P102" s="99" t="s">
        <v>94</v>
      </c>
      <c r="Q102" s="100" t="s">
        <v>93</v>
      </c>
      <c r="R102" s="106">
        <f>AVERAGE(R100:R101)</f>
        <v>0.52500000000000002</v>
      </c>
      <c r="S102" s="105">
        <f>SQRT((SQRT(S100^2+S101^2)/2)^2+(STDEV(R100:R101)/SQRT(2))^2)</f>
        <v>9.1068648047699666E-2</v>
      </c>
      <c r="T102" s="99" t="s">
        <v>94</v>
      </c>
      <c r="U102" s="100" t="s">
        <v>93</v>
      </c>
      <c r="V102" s="106">
        <f>AVERAGE(V100:V101)</f>
        <v>0.50942307986049995</v>
      </c>
      <c r="W102" s="105">
        <f>SQRT((SQRT(W100^2+W101^2)/2)^2+(STDEV(V100:V101)/SQRT(2))^2)</f>
        <v>7.4029597340538059E-2</v>
      </c>
      <c r="X102" s="99" t="s">
        <v>90</v>
      </c>
      <c r="Y102" s="100">
        <v>234</v>
      </c>
      <c r="Z102" s="104">
        <v>0.70278528491100001</v>
      </c>
      <c r="AA102" s="104">
        <v>3.3324906872699997E-2</v>
      </c>
      <c r="AB102" s="107">
        <f t="shared" si="4"/>
        <v>0.84217103308513219</v>
      </c>
      <c r="AC102" s="107">
        <f t="shared" si="5"/>
        <v>0.1672795049344839</v>
      </c>
      <c r="AD102" s="108">
        <f t="shared" si="6"/>
        <v>0.95930191390351505</v>
      </c>
      <c r="AE102" s="109">
        <f t="shared" si="7"/>
        <v>0.14745514680955601</v>
      </c>
      <c r="AF102" s="110"/>
      <c r="AG102" s="100"/>
      <c r="AH102" s="100"/>
      <c r="AI102" s="135"/>
      <c r="AJ102" s="112"/>
    </row>
    <row r="103" spans="1:36" ht="15" customHeight="1" x14ac:dyDescent="0.2">
      <c r="A103" s="80">
        <v>6</v>
      </c>
      <c r="B103" s="80" t="s">
        <v>143</v>
      </c>
      <c r="C103" s="80">
        <v>34</v>
      </c>
      <c r="D103" s="81" t="s">
        <v>147</v>
      </c>
      <c r="E103" s="136">
        <v>39.051600000000001</v>
      </c>
      <c r="F103" s="136">
        <v>-2.0874000000000001</v>
      </c>
      <c r="G103" s="80">
        <v>20</v>
      </c>
      <c r="H103" s="81" t="s">
        <v>105</v>
      </c>
      <c r="I103" s="83">
        <v>43256</v>
      </c>
      <c r="J103" s="79" t="s">
        <v>89</v>
      </c>
      <c r="K103" s="84">
        <v>13</v>
      </c>
      <c r="L103" s="85">
        <v>1.02</v>
      </c>
      <c r="M103" s="85">
        <v>0.115324565564</v>
      </c>
      <c r="N103" s="85">
        <v>1.2649999999999999</v>
      </c>
      <c r="O103" s="87">
        <v>0.19596948391499999</v>
      </c>
      <c r="P103" s="115" t="s">
        <v>89</v>
      </c>
      <c r="Q103" s="84">
        <v>13</v>
      </c>
      <c r="R103" s="85">
        <v>0.46</v>
      </c>
      <c r="S103" s="87">
        <v>2.3245288555599999E-2</v>
      </c>
      <c r="T103" s="115" t="s">
        <v>89</v>
      </c>
      <c r="U103" s="84">
        <v>13</v>
      </c>
      <c r="V103" s="85">
        <v>0.416598692815</v>
      </c>
      <c r="W103" s="87">
        <v>2.7430486876400002E-2</v>
      </c>
      <c r="X103" s="79" t="s">
        <v>90</v>
      </c>
      <c r="Y103" s="80">
        <v>234</v>
      </c>
      <c r="Z103" s="85">
        <v>0.72985168040299997</v>
      </c>
      <c r="AA103" s="85">
        <v>3.2438571000300002E-2</v>
      </c>
      <c r="AB103" s="85">
        <f t="shared" si="4"/>
        <v>0.74444871401105994</v>
      </c>
      <c r="AC103" s="85">
        <f t="shared" si="5"/>
        <v>9.0439660374791175E-2</v>
      </c>
      <c r="AD103" s="86">
        <f t="shared" si="6"/>
        <v>0.92326237570979486</v>
      </c>
      <c r="AE103" s="87">
        <f t="shared" si="7"/>
        <v>0.14879869268416507</v>
      </c>
      <c r="AF103" s="88">
        <v>1.03</v>
      </c>
      <c r="AG103" s="85">
        <v>0.80632411067193688</v>
      </c>
      <c r="AH103" s="85">
        <v>0.52</v>
      </c>
      <c r="AI103" s="87">
        <v>0.56999999999999995</v>
      </c>
      <c r="AJ103" s="89"/>
    </row>
    <row r="104" spans="1:36" ht="15" customHeight="1" x14ac:dyDescent="0.2">
      <c r="A104" s="91">
        <v>6</v>
      </c>
      <c r="B104" s="91" t="s">
        <v>143</v>
      </c>
      <c r="C104" s="91">
        <v>34</v>
      </c>
      <c r="D104" s="91" t="s">
        <v>147</v>
      </c>
      <c r="E104" s="131">
        <v>39.051600000000001</v>
      </c>
      <c r="F104" s="131">
        <v>-2.0874000000000001</v>
      </c>
      <c r="G104" s="91">
        <v>20</v>
      </c>
      <c r="H104" s="91" t="s">
        <v>105</v>
      </c>
      <c r="I104" s="126">
        <v>43256</v>
      </c>
      <c r="J104" s="90" t="s">
        <v>92</v>
      </c>
      <c r="K104" s="91">
        <v>15</v>
      </c>
      <c r="L104" s="91">
        <v>1.64</v>
      </c>
      <c r="M104" s="91">
        <v>0.06</v>
      </c>
      <c r="N104" s="91">
        <v>1.72</v>
      </c>
      <c r="O104" s="132">
        <v>7.0000000000000007E-2</v>
      </c>
      <c r="P104" s="97" t="s">
        <v>92</v>
      </c>
      <c r="Q104" s="91">
        <v>15</v>
      </c>
      <c r="R104" s="91">
        <v>0.59</v>
      </c>
      <c r="S104" s="132">
        <v>0.04</v>
      </c>
      <c r="T104" s="97" t="s">
        <v>92</v>
      </c>
      <c r="U104" s="91">
        <v>15</v>
      </c>
      <c r="V104" s="94">
        <v>0.51</v>
      </c>
      <c r="W104" s="96">
        <v>7.0000000000000007E-2</v>
      </c>
      <c r="X104" s="90" t="s">
        <v>90</v>
      </c>
      <c r="Y104" s="91">
        <v>234</v>
      </c>
      <c r="Z104" s="94">
        <v>0.72985168040299997</v>
      </c>
      <c r="AA104" s="94">
        <v>3.2438571000300002E-2</v>
      </c>
      <c r="AB104" s="85">
        <f t="shared" si="4"/>
        <v>1.19695675586092</v>
      </c>
      <c r="AC104" s="85">
        <f t="shared" si="5"/>
        <v>6.8904436701962279E-2</v>
      </c>
      <c r="AD104" s="86">
        <f t="shared" si="6"/>
        <v>1.2553448902931599</v>
      </c>
      <c r="AE104" s="96">
        <f t="shared" si="7"/>
        <v>7.5651554128503481E-2</v>
      </c>
      <c r="AF104" s="97" t="s">
        <v>93</v>
      </c>
      <c r="AG104" s="91" t="s">
        <v>93</v>
      </c>
      <c r="AH104" s="91" t="s">
        <v>93</v>
      </c>
      <c r="AI104" s="132" t="s">
        <v>93</v>
      </c>
      <c r="AJ104" s="98"/>
    </row>
    <row r="105" spans="1:36" ht="15" customHeight="1" thickBot="1" x14ac:dyDescent="0.25">
      <c r="A105" s="100">
        <v>6</v>
      </c>
      <c r="B105" s="100" t="s">
        <v>143</v>
      </c>
      <c r="C105" s="100">
        <v>34</v>
      </c>
      <c r="D105" s="100" t="s">
        <v>147</v>
      </c>
      <c r="E105" s="133">
        <v>39.051600000000001</v>
      </c>
      <c r="F105" s="133">
        <v>-2.0874000000000001</v>
      </c>
      <c r="G105" s="100">
        <v>20</v>
      </c>
      <c r="H105" s="100" t="s">
        <v>105</v>
      </c>
      <c r="I105" s="134">
        <v>43256</v>
      </c>
      <c r="J105" s="99" t="s">
        <v>94</v>
      </c>
      <c r="K105" s="100" t="s">
        <v>93</v>
      </c>
      <c r="L105" s="104">
        <f>AVERAGE(L103:L104)</f>
        <v>1.33</v>
      </c>
      <c r="M105" s="104">
        <f>SQRT((SQRT(M103^2+M104^2)/2)^2+(STDEV(L103:L104)/SQRT(2))^2)</f>
        <v>0.31674112277320571</v>
      </c>
      <c r="N105" s="104">
        <f>AVERAGE(N103:N104)</f>
        <v>1.4924999999999999</v>
      </c>
      <c r="O105" s="105">
        <f>SQRT((SQRT(O103^2+O104^2)/2)^2+(STDEV(N103:N104)/SQRT(2))^2)</f>
        <v>0.25016446521534147</v>
      </c>
      <c r="P105" s="99" t="s">
        <v>94</v>
      </c>
      <c r="Q105" s="100" t="s">
        <v>93</v>
      </c>
      <c r="R105" s="106">
        <f>AVERAGE(R103:R104)</f>
        <v>0.52500000000000002</v>
      </c>
      <c r="S105" s="105">
        <f>SQRT((SQRT(S103^2+S104^2)/2)^2+(STDEV(R103:R104)/SQRT(2))^2)</f>
        <v>6.8993375479159277E-2</v>
      </c>
      <c r="T105" s="99" t="s">
        <v>94</v>
      </c>
      <c r="U105" s="100" t="s">
        <v>93</v>
      </c>
      <c r="V105" s="106">
        <f>AVERAGE(V103:V104)</f>
        <v>0.46329934640750003</v>
      </c>
      <c r="W105" s="105">
        <f>SQRT((SQRT(W103^2+W104^2)/2)^2+(STDEV(V103:V104)/SQRT(2))^2)</f>
        <v>5.9950470794946635E-2</v>
      </c>
      <c r="X105" s="99" t="s">
        <v>90</v>
      </c>
      <c r="Y105" s="100">
        <v>234</v>
      </c>
      <c r="Z105" s="104">
        <v>0.72985168040299997</v>
      </c>
      <c r="AA105" s="104">
        <v>3.2438571000300002E-2</v>
      </c>
      <c r="AB105" s="107">
        <f t="shared" si="4"/>
        <v>0.97070273493599002</v>
      </c>
      <c r="AC105" s="107">
        <f t="shared" si="5"/>
        <v>0.2351654340743026</v>
      </c>
      <c r="AD105" s="108">
        <f t="shared" si="6"/>
        <v>1.0893036330014774</v>
      </c>
      <c r="AE105" s="109">
        <f t="shared" si="7"/>
        <v>0.18889284234795822</v>
      </c>
      <c r="AF105" s="110"/>
      <c r="AG105" s="100"/>
      <c r="AH105" s="100"/>
      <c r="AI105" s="135"/>
      <c r="AJ105" s="112"/>
    </row>
    <row r="106" spans="1:36" ht="15" customHeight="1" x14ac:dyDescent="0.2">
      <c r="A106" s="80">
        <v>6</v>
      </c>
      <c r="B106" s="80" t="s">
        <v>143</v>
      </c>
      <c r="C106" s="80">
        <v>35</v>
      </c>
      <c r="D106" s="81" t="s">
        <v>148</v>
      </c>
      <c r="E106" s="136">
        <v>39.051900000000003</v>
      </c>
      <c r="F106" s="136">
        <v>-2.0878199999999998</v>
      </c>
      <c r="G106" s="80">
        <v>20</v>
      </c>
      <c r="H106" s="81" t="s">
        <v>105</v>
      </c>
      <c r="I106" s="83">
        <v>43256</v>
      </c>
      <c r="J106" s="79" t="s">
        <v>89</v>
      </c>
      <c r="K106" s="84">
        <v>13</v>
      </c>
      <c r="L106" s="85">
        <v>1.13666666667</v>
      </c>
      <c r="M106" s="85">
        <v>0.130970329867</v>
      </c>
      <c r="N106" s="85">
        <v>1.385</v>
      </c>
      <c r="O106" s="87">
        <v>0.190653085769</v>
      </c>
      <c r="P106" s="115" t="s">
        <v>89</v>
      </c>
      <c r="Q106" s="84">
        <v>13</v>
      </c>
      <c r="R106" s="85">
        <v>0.48</v>
      </c>
      <c r="S106" s="87">
        <v>2.7921436752200001E-2</v>
      </c>
      <c r="T106" s="115" t="s">
        <v>89</v>
      </c>
      <c r="U106" s="84">
        <v>13</v>
      </c>
      <c r="V106" s="85">
        <v>0.43077159807100002</v>
      </c>
      <c r="W106" s="87">
        <v>2.9234190368199998E-2</v>
      </c>
      <c r="X106" s="79" t="s">
        <v>90</v>
      </c>
      <c r="Y106" s="80">
        <v>234</v>
      </c>
      <c r="Z106" s="85">
        <v>0.63870868359400002</v>
      </c>
      <c r="AA106" s="85">
        <v>2.30537232272E-2</v>
      </c>
      <c r="AB106" s="85">
        <f t="shared" si="4"/>
        <v>0.7259988703539757</v>
      </c>
      <c r="AC106" s="85">
        <f t="shared" si="5"/>
        <v>8.7660188844465456E-2</v>
      </c>
      <c r="AD106" s="86">
        <f t="shared" si="6"/>
        <v>0.88461152677769006</v>
      </c>
      <c r="AE106" s="87">
        <f t="shared" si="7"/>
        <v>0.12588825903969739</v>
      </c>
      <c r="AF106" s="88">
        <v>1.1000000000000001</v>
      </c>
      <c r="AG106" s="85">
        <v>0.82069795427436831</v>
      </c>
      <c r="AH106" s="85">
        <v>0.56000000000000005</v>
      </c>
      <c r="AI106" s="87">
        <v>0.6</v>
      </c>
      <c r="AJ106" s="89"/>
    </row>
    <row r="107" spans="1:36" ht="15" customHeight="1" x14ac:dyDescent="0.2">
      <c r="A107" s="91">
        <v>6</v>
      </c>
      <c r="B107" s="91" t="s">
        <v>143</v>
      </c>
      <c r="C107" s="91">
        <v>35</v>
      </c>
      <c r="D107" s="91" t="s">
        <v>148</v>
      </c>
      <c r="E107" s="131">
        <v>39.051900000000003</v>
      </c>
      <c r="F107" s="131">
        <v>-2.0878199999999998</v>
      </c>
      <c r="G107" s="91">
        <v>20</v>
      </c>
      <c r="H107" s="91" t="s">
        <v>105</v>
      </c>
      <c r="I107" s="126">
        <v>43256</v>
      </c>
      <c r="J107" s="90" t="s">
        <v>92</v>
      </c>
      <c r="K107" s="91">
        <v>15</v>
      </c>
      <c r="L107" s="91">
        <v>1.52</v>
      </c>
      <c r="M107" s="91">
        <v>7.0000000000000007E-2</v>
      </c>
      <c r="N107" s="91">
        <v>1.65</v>
      </c>
      <c r="O107" s="132">
        <v>0.08</v>
      </c>
      <c r="P107" s="97" t="s">
        <v>92</v>
      </c>
      <c r="Q107" s="91">
        <v>15</v>
      </c>
      <c r="R107" s="91">
        <v>0.6</v>
      </c>
      <c r="S107" s="132">
        <v>0.05</v>
      </c>
      <c r="T107" s="97" t="s">
        <v>92</v>
      </c>
      <c r="U107" s="91">
        <v>15</v>
      </c>
      <c r="V107" s="94">
        <v>0.49</v>
      </c>
      <c r="W107" s="96">
        <v>7.0000000000000007E-2</v>
      </c>
      <c r="X107" s="90" t="s">
        <v>90</v>
      </c>
      <c r="Y107" s="91">
        <v>234</v>
      </c>
      <c r="Z107" s="94">
        <v>0.63870868359400002</v>
      </c>
      <c r="AA107" s="94">
        <v>2.30537232272E-2</v>
      </c>
      <c r="AB107" s="85">
        <f t="shared" si="4"/>
        <v>0.97083719906288002</v>
      </c>
      <c r="AC107" s="85">
        <f t="shared" si="5"/>
        <v>5.6805518403706755E-2</v>
      </c>
      <c r="AD107" s="86">
        <f t="shared" si="6"/>
        <v>1.0538693279300999</v>
      </c>
      <c r="AE107" s="96">
        <f t="shared" si="7"/>
        <v>6.3700946570573597E-2</v>
      </c>
      <c r="AF107" s="97" t="s">
        <v>93</v>
      </c>
      <c r="AG107" s="91" t="s">
        <v>93</v>
      </c>
      <c r="AH107" s="91" t="s">
        <v>93</v>
      </c>
      <c r="AI107" s="132" t="s">
        <v>93</v>
      </c>
      <c r="AJ107" s="98"/>
    </row>
    <row r="108" spans="1:36" ht="15" customHeight="1" thickBot="1" x14ac:dyDescent="0.25">
      <c r="A108" s="100">
        <v>6</v>
      </c>
      <c r="B108" s="100" t="s">
        <v>143</v>
      </c>
      <c r="C108" s="100">
        <v>35</v>
      </c>
      <c r="D108" s="100" t="s">
        <v>148</v>
      </c>
      <c r="E108" s="133">
        <v>39.051900000000003</v>
      </c>
      <c r="F108" s="133">
        <v>-2.0878199999999998</v>
      </c>
      <c r="G108" s="100">
        <v>20</v>
      </c>
      <c r="H108" s="100" t="s">
        <v>105</v>
      </c>
      <c r="I108" s="134">
        <v>43256</v>
      </c>
      <c r="J108" s="99" t="s">
        <v>94</v>
      </c>
      <c r="K108" s="100" t="s">
        <v>93</v>
      </c>
      <c r="L108" s="104">
        <f>AVERAGE(L106:L107)</f>
        <v>1.328333333335</v>
      </c>
      <c r="M108" s="104">
        <f>SQRT((SQRT(M106^2+M107^2)/2)^2+(STDEV(L106:L107)/SQRT(2))^2)</f>
        <v>0.20554663202504669</v>
      </c>
      <c r="N108" s="104">
        <f>AVERAGE(N106:N107)</f>
        <v>1.5175000000000001</v>
      </c>
      <c r="O108" s="105">
        <f>SQRT((SQRT(O106^2+O107^2)/2)^2+(STDEV(N106:N107)/SQRT(2))^2)</f>
        <v>0.16805772751739328</v>
      </c>
      <c r="P108" s="99" t="s">
        <v>94</v>
      </c>
      <c r="Q108" s="100" t="s">
        <v>93</v>
      </c>
      <c r="R108" s="106">
        <f>AVERAGE(R106:R107)</f>
        <v>0.54</v>
      </c>
      <c r="S108" s="105">
        <f>SQRT((SQRT(S106^2+S107^2)/2)^2+(STDEV(R106:R107)/SQRT(2))^2)</f>
        <v>6.6482340945372614E-2</v>
      </c>
      <c r="T108" s="99" t="s">
        <v>94</v>
      </c>
      <c r="U108" s="100" t="s">
        <v>93</v>
      </c>
      <c r="V108" s="106">
        <f>AVERAGE(V106:V107)</f>
        <v>0.46038579903550003</v>
      </c>
      <c r="W108" s="105">
        <f>SQRT((SQRT(W106^2+W107^2)/2)^2+(STDEV(V106:V107)/SQRT(2))^2)</f>
        <v>4.8121308901429849E-2</v>
      </c>
      <c r="X108" s="99" t="s">
        <v>90</v>
      </c>
      <c r="Y108" s="100">
        <v>234</v>
      </c>
      <c r="Z108" s="104">
        <v>0.63870868359400002</v>
      </c>
      <c r="AA108" s="104">
        <v>2.30537232272E-2</v>
      </c>
      <c r="AB108" s="107">
        <f t="shared" si="4"/>
        <v>0.84841803470842792</v>
      </c>
      <c r="AC108" s="107">
        <f t="shared" si="5"/>
        <v>0.13480863664828457</v>
      </c>
      <c r="AD108" s="108">
        <f t="shared" si="6"/>
        <v>0.96924042735389504</v>
      </c>
      <c r="AE108" s="109">
        <f t="shared" si="7"/>
        <v>0.11289704406310552</v>
      </c>
      <c r="AF108" s="110"/>
      <c r="AG108" s="100"/>
      <c r="AH108" s="100"/>
      <c r="AI108" s="135"/>
      <c r="AJ108" s="112"/>
    </row>
    <row r="109" spans="1:36" ht="15" customHeight="1" x14ac:dyDescent="0.2">
      <c r="A109" s="80">
        <v>6</v>
      </c>
      <c r="B109" s="80" t="s">
        <v>143</v>
      </c>
      <c r="C109" s="80">
        <v>36</v>
      </c>
      <c r="D109" s="81" t="s">
        <v>149</v>
      </c>
      <c r="E109" s="136">
        <v>39.05227</v>
      </c>
      <c r="F109" s="136">
        <v>-2.0883400000000001</v>
      </c>
      <c r="G109" s="80">
        <v>20</v>
      </c>
      <c r="H109" s="81" t="s">
        <v>105</v>
      </c>
      <c r="I109" s="83">
        <v>43256</v>
      </c>
      <c r="J109" s="79" t="s">
        <v>89</v>
      </c>
      <c r="K109" s="84">
        <v>14</v>
      </c>
      <c r="L109" s="85">
        <v>1.0733333333299999</v>
      </c>
      <c r="M109" s="85">
        <v>0.121031936334</v>
      </c>
      <c r="N109" s="85">
        <v>1.405</v>
      </c>
      <c r="O109" s="87">
        <v>0.197934671801</v>
      </c>
      <c r="P109" s="115" t="s">
        <v>89</v>
      </c>
      <c r="Q109" s="84">
        <v>14</v>
      </c>
      <c r="R109" s="85">
        <v>0.43</v>
      </c>
      <c r="S109" s="87">
        <v>2.01887044157E-2</v>
      </c>
      <c r="T109" s="115" t="s">
        <v>89</v>
      </c>
      <c r="U109" s="84">
        <v>14</v>
      </c>
      <c r="V109" s="85">
        <v>0.38849633058499999</v>
      </c>
      <c r="W109" s="87">
        <v>2.60013396844E-2</v>
      </c>
      <c r="X109" s="79" t="s">
        <v>90</v>
      </c>
      <c r="Y109" s="80">
        <v>234</v>
      </c>
      <c r="Z109" s="85">
        <v>0.65290823250499996</v>
      </c>
      <c r="AA109" s="85">
        <v>4.1435422586500001E-2</v>
      </c>
      <c r="AB109" s="85">
        <f t="shared" si="4"/>
        <v>0.70078816955319023</v>
      </c>
      <c r="AC109" s="85">
        <f t="shared" si="5"/>
        <v>9.0678184362637707E-2</v>
      </c>
      <c r="AD109" s="86">
        <f t="shared" si="6"/>
        <v>0.91733606666952494</v>
      </c>
      <c r="AE109" s="87">
        <f t="shared" si="7"/>
        <v>0.14174062976511576</v>
      </c>
      <c r="AF109" s="88">
        <v>1.07</v>
      </c>
      <c r="AG109" s="85">
        <v>0.76393831553736646</v>
      </c>
      <c r="AH109" s="85">
        <v>0.54</v>
      </c>
      <c r="AI109" s="87">
        <v>0.59</v>
      </c>
      <c r="AJ109" s="89"/>
    </row>
    <row r="110" spans="1:36" ht="15" customHeight="1" x14ac:dyDescent="0.2">
      <c r="A110" s="91">
        <v>6</v>
      </c>
      <c r="B110" s="91" t="s">
        <v>143</v>
      </c>
      <c r="C110" s="91">
        <v>36</v>
      </c>
      <c r="D110" s="91" t="s">
        <v>149</v>
      </c>
      <c r="E110" s="131">
        <v>39.05227</v>
      </c>
      <c r="F110" s="131">
        <v>-2.0883400000000001</v>
      </c>
      <c r="G110" s="91">
        <v>20</v>
      </c>
      <c r="H110" s="91" t="s">
        <v>105</v>
      </c>
      <c r="I110" s="126">
        <v>43256</v>
      </c>
      <c r="J110" s="90" t="s">
        <v>92</v>
      </c>
      <c r="K110" s="91">
        <v>15</v>
      </c>
      <c r="L110" s="91">
        <v>1.69</v>
      </c>
      <c r="M110" s="91">
        <v>0.06</v>
      </c>
      <c r="N110" s="91">
        <v>1.76</v>
      </c>
      <c r="O110" s="132">
        <v>0.06</v>
      </c>
      <c r="P110" s="97" t="s">
        <v>92</v>
      </c>
      <c r="Q110" s="91">
        <v>15</v>
      </c>
      <c r="R110" s="91">
        <v>0.64</v>
      </c>
      <c r="S110" s="132">
        <v>0.04</v>
      </c>
      <c r="T110" s="97" t="s">
        <v>92</v>
      </c>
      <c r="U110" s="91">
        <v>15</v>
      </c>
      <c r="V110" s="94">
        <v>0.61</v>
      </c>
      <c r="W110" s="96">
        <v>0.06</v>
      </c>
      <c r="X110" s="90" t="s">
        <v>90</v>
      </c>
      <c r="Y110" s="91">
        <v>234</v>
      </c>
      <c r="Z110" s="94">
        <v>0.65290823250499996</v>
      </c>
      <c r="AA110" s="94">
        <v>4.1435422586500001E-2</v>
      </c>
      <c r="AB110" s="85">
        <f t="shared" si="4"/>
        <v>1.1034149129334498</v>
      </c>
      <c r="AC110" s="85">
        <f t="shared" si="5"/>
        <v>8.0238785067966611E-2</v>
      </c>
      <c r="AD110" s="86">
        <f t="shared" si="6"/>
        <v>1.1491184892088</v>
      </c>
      <c r="AE110" s="96">
        <f t="shared" si="7"/>
        <v>8.2782199713054047E-2</v>
      </c>
      <c r="AF110" s="97" t="s">
        <v>93</v>
      </c>
      <c r="AG110" s="91" t="s">
        <v>93</v>
      </c>
      <c r="AH110" s="91" t="s">
        <v>93</v>
      </c>
      <c r="AI110" s="132" t="s">
        <v>93</v>
      </c>
      <c r="AJ110" s="98"/>
    </row>
    <row r="111" spans="1:36" ht="15" customHeight="1" thickBot="1" x14ac:dyDescent="0.25">
      <c r="A111" s="100">
        <v>6</v>
      </c>
      <c r="B111" s="100" t="s">
        <v>143</v>
      </c>
      <c r="C111" s="100">
        <v>36</v>
      </c>
      <c r="D111" s="100" t="s">
        <v>149</v>
      </c>
      <c r="E111" s="133">
        <v>39.05227</v>
      </c>
      <c r="F111" s="133">
        <v>-2.0883400000000001</v>
      </c>
      <c r="G111" s="100">
        <v>20</v>
      </c>
      <c r="H111" s="100" t="s">
        <v>105</v>
      </c>
      <c r="I111" s="134">
        <v>43256</v>
      </c>
      <c r="J111" s="99" t="s">
        <v>94</v>
      </c>
      <c r="K111" s="100" t="s">
        <v>93</v>
      </c>
      <c r="L111" s="104">
        <f>AVERAGE(L109:L110)</f>
        <v>1.3816666666649999</v>
      </c>
      <c r="M111" s="104">
        <f>SQRT((SQRT(M109^2+M110^2)/2)^2+(STDEV(L109:L110)/SQRT(2))^2)</f>
        <v>0.3156447795365252</v>
      </c>
      <c r="N111" s="104">
        <f>AVERAGE(N109:N110)</f>
        <v>1.5825</v>
      </c>
      <c r="O111" s="105">
        <f>SQRT((SQRT(O109^2+O110^2)/2)^2+(STDEV(N109:N110)/SQRT(2))^2)</f>
        <v>0.20542829302518786</v>
      </c>
      <c r="P111" s="99" t="s">
        <v>94</v>
      </c>
      <c r="Q111" s="100" t="s">
        <v>93</v>
      </c>
      <c r="R111" s="106">
        <f>AVERAGE(R109:R110)</f>
        <v>0.53500000000000003</v>
      </c>
      <c r="S111" s="105">
        <f>SQRT((SQRT(S109^2+S110^2)/2)^2+(STDEV(R109:R110)/SQRT(2))^2)</f>
        <v>0.10736338270796117</v>
      </c>
      <c r="T111" s="99" t="s">
        <v>94</v>
      </c>
      <c r="U111" s="100" t="s">
        <v>93</v>
      </c>
      <c r="V111" s="106">
        <f>AVERAGE(V109:V110)</f>
        <v>0.49924816529249999</v>
      </c>
      <c r="W111" s="105">
        <f>SQRT((SQRT(W109^2+W110^2)/2)^2+(STDEV(V109:V110)/SQRT(2))^2)</f>
        <v>0.11547721120387036</v>
      </c>
      <c r="X111" s="99" t="s">
        <v>90</v>
      </c>
      <c r="Y111" s="100">
        <v>234</v>
      </c>
      <c r="Z111" s="104">
        <v>0.65290823250499996</v>
      </c>
      <c r="AA111" s="104">
        <v>4.1435422586500001E-2</v>
      </c>
      <c r="AB111" s="107">
        <f t="shared" si="4"/>
        <v>0.90210154124332009</v>
      </c>
      <c r="AC111" s="107">
        <f t="shared" si="5"/>
        <v>0.21389118356935952</v>
      </c>
      <c r="AD111" s="108">
        <f t="shared" si="6"/>
        <v>1.0332272779391625</v>
      </c>
      <c r="AE111" s="109">
        <f t="shared" si="7"/>
        <v>0.14929623428891642</v>
      </c>
      <c r="AF111" s="110"/>
      <c r="AG111" s="100"/>
      <c r="AH111" s="100"/>
      <c r="AI111" s="135"/>
      <c r="AJ111" s="112"/>
    </row>
    <row r="112" spans="1:36" ht="15" customHeight="1" x14ac:dyDescent="0.2">
      <c r="A112" s="80">
        <v>6</v>
      </c>
      <c r="B112" s="80" t="s">
        <v>143</v>
      </c>
      <c r="C112" s="80">
        <v>37</v>
      </c>
      <c r="D112" s="81" t="s">
        <v>150</v>
      </c>
      <c r="E112" s="136">
        <v>39.052630000000001</v>
      </c>
      <c r="F112" s="136">
        <v>-2.08894</v>
      </c>
      <c r="G112" s="80">
        <v>20</v>
      </c>
      <c r="H112" s="81" t="s">
        <v>105</v>
      </c>
      <c r="I112" s="83">
        <v>43256</v>
      </c>
      <c r="J112" s="79" t="s">
        <v>89</v>
      </c>
      <c r="K112" s="84">
        <v>14</v>
      </c>
      <c r="L112" s="85">
        <v>0.97333333333299998</v>
      </c>
      <c r="M112" s="85">
        <v>0.10978710103</v>
      </c>
      <c r="N112" s="85">
        <v>1.25</v>
      </c>
      <c r="O112" s="87">
        <v>0.18370805299500001</v>
      </c>
      <c r="P112" s="115" t="s">
        <v>89</v>
      </c>
      <c r="Q112" s="84">
        <v>14</v>
      </c>
      <c r="R112" s="85">
        <v>0.43</v>
      </c>
      <c r="S112" s="87">
        <v>2.3778698788299999E-2</v>
      </c>
      <c r="T112" s="115" t="s">
        <v>89</v>
      </c>
      <c r="U112" s="84">
        <v>14</v>
      </c>
      <c r="V112" s="85">
        <v>0.355409842079</v>
      </c>
      <c r="W112" s="87">
        <v>3.1314153120500003E-2</v>
      </c>
      <c r="X112" s="79" t="s">
        <v>90</v>
      </c>
      <c r="Y112" s="80">
        <v>234</v>
      </c>
      <c r="Z112" s="85">
        <v>0.63080149337799996</v>
      </c>
      <c r="AA112" s="85">
        <v>3.8264244264900001E-2</v>
      </c>
      <c r="AB112" s="85">
        <f t="shared" si="4"/>
        <v>0.61398012022104298</v>
      </c>
      <c r="AC112" s="85">
        <f t="shared" si="5"/>
        <v>7.863334897150942E-2</v>
      </c>
      <c r="AD112" s="86">
        <f t="shared" si="6"/>
        <v>0.78850186672249989</v>
      </c>
      <c r="AE112" s="87">
        <f t="shared" si="7"/>
        <v>0.12536618607984587</v>
      </c>
      <c r="AF112" s="88">
        <v>0.98</v>
      </c>
      <c r="AG112" s="85">
        <v>0.77866666666639994</v>
      </c>
      <c r="AH112" s="85">
        <v>0.5</v>
      </c>
      <c r="AI112" s="87">
        <v>0.55000000000000004</v>
      </c>
      <c r="AJ112" s="89"/>
    </row>
    <row r="113" spans="1:36" ht="15" customHeight="1" x14ac:dyDescent="0.2">
      <c r="A113" s="91">
        <v>6</v>
      </c>
      <c r="B113" s="91" t="s">
        <v>143</v>
      </c>
      <c r="C113" s="91">
        <v>37</v>
      </c>
      <c r="D113" s="91" t="s">
        <v>150</v>
      </c>
      <c r="E113" s="131">
        <v>39.052630000000001</v>
      </c>
      <c r="F113" s="131">
        <v>-2.08894</v>
      </c>
      <c r="G113" s="91">
        <v>20</v>
      </c>
      <c r="H113" s="91" t="s">
        <v>105</v>
      </c>
      <c r="I113" s="126">
        <v>43256</v>
      </c>
      <c r="J113" s="90" t="s">
        <v>92</v>
      </c>
      <c r="K113" s="91">
        <v>15</v>
      </c>
      <c r="L113" s="91">
        <v>1.45</v>
      </c>
      <c r="M113" s="91">
        <v>0.05</v>
      </c>
      <c r="N113" s="91">
        <v>1.52</v>
      </c>
      <c r="O113" s="132">
        <v>0.05</v>
      </c>
      <c r="P113" s="97" t="s">
        <v>92</v>
      </c>
      <c r="Q113" s="91">
        <v>15</v>
      </c>
      <c r="R113" s="91">
        <v>0.56000000000000005</v>
      </c>
      <c r="S113" s="132">
        <v>0.04</v>
      </c>
      <c r="T113" s="97" t="s">
        <v>92</v>
      </c>
      <c r="U113" s="91">
        <v>15</v>
      </c>
      <c r="V113" s="94">
        <v>0.61</v>
      </c>
      <c r="W113" s="96">
        <v>0.06</v>
      </c>
      <c r="X113" s="90" t="s">
        <v>90</v>
      </c>
      <c r="Y113" s="91">
        <v>234</v>
      </c>
      <c r="Z113" s="94">
        <v>0.63080149337799996</v>
      </c>
      <c r="AA113" s="94">
        <v>3.8264244264900001E-2</v>
      </c>
      <c r="AB113" s="85">
        <f t="shared" si="4"/>
        <v>0.91466216539809986</v>
      </c>
      <c r="AC113" s="85">
        <f t="shared" si="5"/>
        <v>6.38212872663734E-2</v>
      </c>
      <c r="AD113" s="86">
        <f t="shared" si="6"/>
        <v>0.95881826993455999</v>
      </c>
      <c r="AE113" s="96">
        <f t="shared" si="7"/>
        <v>6.6163086309846048E-2</v>
      </c>
      <c r="AF113" s="97" t="s">
        <v>93</v>
      </c>
      <c r="AG113" s="91" t="s">
        <v>93</v>
      </c>
      <c r="AH113" s="91" t="s">
        <v>93</v>
      </c>
      <c r="AI113" s="132" t="s">
        <v>93</v>
      </c>
      <c r="AJ113" s="98"/>
    </row>
    <row r="114" spans="1:36" ht="15" customHeight="1" thickBot="1" x14ac:dyDescent="0.25">
      <c r="A114" s="100">
        <v>6</v>
      </c>
      <c r="B114" s="100" t="s">
        <v>143</v>
      </c>
      <c r="C114" s="100">
        <v>37</v>
      </c>
      <c r="D114" s="100" t="s">
        <v>150</v>
      </c>
      <c r="E114" s="133">
        <v>39.052630000000001</v>
      </c>
      <c r="F114" s="133">
        <v>-2.08894</v>
      </c>
      <c r="G114" s="100">
        <v>20</v>
      </c>
      <c r="H114" s="100" t="s">
        <v>105</v>
      </c>
      <c r="I114" s="134">
        <v>43256</v>
      </c>
      <c r="J114" s="99" t="s">
        <v>94</v>
      </c>
      <c r="K114" s="100" t="s">
        <v>93</v>
      </c>
      <c r="L114" s="104">
        <f>AVERAGE(L112:L113)</f>
        <v>1.2116666666664999</v>
      </c>
      <c r="M114" s="104">
        <f>SQRT((SQRT(M112^2+M113^2)/2)^2+(STDEV(L112:L113)/SQRT(2))^2)</f>
        <v>0.24584767573845459</v>
      </c>
      <c r="N114" s="104">
        <f>AVERAGE(N112:N113)</f>
        <v>1.385</v>
      </c>
      <c r="O114" s="105">
        <f>SQRT((SQRT(O112^2+O113^2)/2)^2+(STDEV(N112:N113)/SQRT(2))^2)</f>
        <v>0.16518826285121904</v>
      </c>
      <c r="P114" s="99" t="s">
        <v>94</v>
      </c>
      <c r="Q114" s="100" t="s">
        <v>93</v>
      </c>
      <c r="R114" s="106">
        <f>AVERAGE(R112:R113)</f>
        <v>0.495</v>
      </c>
      <c r="S114" s="105">
        <f>SQRT((SQRT(S112^2+S113^2)/2)^2+(STDEV(R112:R113)/SQRT(2))^2)</f>
        <v>6.9038805240358894E-2</v>
      </c>
      <c r="T114" s="99" t="s">
        <v>94</v>
      </c>
      <c r="U114" s="100" t="s">
        <v>93</v>
      </c>
      <c r="V114" s="106">
        <f>AVERAGE(V112:V113)</f>
        <v>0.48270492103950002</v>
      </c>
      <c r="W114" s="105">
        <f>SQRT((SQRT(W112^2+W113^2)/2)^2+(STDEV(V112:V113)/SQRT(2))^2)</f>
        <v>0.13171629046542954</v>
      </c>
      <c r="X114" s="99" t="s">
        <v>90</v>
      </c>
      <c r="Y114" s="100">
        <v>234</v>
      </c>
      <c r="Z114" s="104">
        <v>0.63080149337799996</v>
      </c>
      <c r="AA114" s="104">
        <v>3.8264244264900001E-2</v>
      </c>
      <c r="AB114" s="107">
        <f t="shared" si="4"/>
        <v>0.76432114280957142</v>
      </c>
      <c r="AC114" s="107">
        <f t="shared" si="5"/>
        <v>0.16186326537735651</v>
      </c>
      <c r="AD114" s="108">
        <f t="shared" si="6"/>
        <v>0.87366006832852994</v>
      </c>
      <c r="AE114" s="109">
        <f t="shared" si="7"/>
        <v>0.11690347608622102</v>
      </c>
      <c r="AF114" s="110"/>
      <c r="AG114" s="100"/>
      <c r="AH114" s="100"/>
      <c r="AI114" s="135"/>
      <c r="AJ114" s="112"/>
    </row>
    <row r="115" spans="1:36" ht="15" customHeight="1" x14ac:dyDescent="0.2">
      <c r="A115" s="80">
        <v>7</v>
      </c>
      <c r="B115" s="80" t="s">
        <v>151</v>
      </c>
      <c r="C115" s="80">
        <v>38</v>
      </c>
      <c r="D115" s="80" t="s">
        <v>152</v>
      </c>
      <c r="E115" s="136">
        <v>39.063960000000002</v>
      </c>
      <c r="F115" s="136">
        <v>-2.0996700000000001</v>
      </c>
      <c r="G115" s="80">
        <v>20</v>
      </c>
      <c r="H115" s="80" t="s">
        <v>129</v>
      </c>
      <c r="I115" s="83">
        <v>43259</v>
      </c>
      <c r="J115" s="79" t="s">
        <v>92</v>
      </c>
      <c r="K115" s="80">
        <v>15</v>
      </c>
      <c r="L115" s="80">
        <v>4.95</v>
      </c>
      <c r="M115" s="80">
        <v>0.2</v>
      </c>
      <c r="N115" s="80">
        <v>5.54</v>
      </c>
      <c r="O115" s="137">
        <v>0.18</v>
      </c>
      <c r="P115" s="115" t="s">
        <v>92</v>
      </c>
      <c r="Q115" s="80">
        <v>15</v>
      </c>
      <c r="R115" s="80">
        <v>0.96</v>
      </c>
      <c r="S115" s="137">
        <v>0.02</v>
      </c>
      <c r="T115" s="115" t="s">
        <v>92</v>
      </c>
      <c r="U115" s="80">
        <v>15</v>
      </c>
      <c r="V115" s="85">
        <v>0.85</v>
      </c>
      <c r="W115" s="87">
        <v>0.02</v>
      </c>
      <c r="X115" s="79" t="s">
        <v>90</v>
      </c>
      <c r="Y115" s="80">
        <v>234</v>
      </c>
      <c r="Z115" s="85">
        <v>0.39009159969200002</v>
      </c>
      <c r="AA115" s="85">
        <v>1.414942816E-2</v>
      </c>
      <c r="AB115" s="85">
        <f t="shared" si="4"/>
        <v>1.9309534184754003</v>
      </c>
      <c r="AC115" s="85">
        <f t="shared" si="5"/>
        <v>0.10484471152400206</v>
      </c>
      <c r="AD115" s="86">
        <f t="shared" si="6"/>
        <v>2.1611074622936801</v>
      </c>
      <c r="AE115" s="87">
        <f t="shared" si="7"/>
        <v>0.10523786099086264</v>
      </c>
      <c r="AF115" s="115" t="s">
        <v>93</v>
      </c>
      <c r="AG115" s="80" t="s">
        <v>93</v>
      </c>
      <c r="AH115" s="80" t="s">
        <v>93</v>
      </c>
      <c r="AI115" s="137" t="s">
        <v>93</v>
      </c>
      <c r="AJ115" s="116"/>
    </row>
    <row r="116" spans="1:36" ht="15" customHeight="1" x14ac:dyDescent="0.2">
      <c r="A116" s="91">
        <v>7</v>
      </c>
      <c r="B116" s="91" t="s">
        <v>151</v>
      </c>
      <c r="C116" s="91">
        <v>38</v>
      </c>
      <c r="D116" s="138" t="s">
        <v>152</v>
      </c>
      <c r="E116" s="131">
        <v>39.063960000000002</v>
      </c>
      <c r="F116" s="131">
        <v>-2.0996700000000001</v>
      </c>
      <c r="G116" s="91">
        <v>20</v>
      </c>
      <c r="H116" s="138" t="s">
        <v>129</v>
      </c>
      <c r="I116" s="126">
        <v>43259</v>
      </c>
      <c r="J116" s="90" t="s">
        <v>89</v>
      </c>
      <c r="K116" s="117">
        <v>15</v>
      </c>
      <c r="L116" s="94">
        <v>4.4800000000000004</v>
      </c>
      <c r="M116" s="94">
        <v>0.51031728360299999</v>
      </c>
      <c r="N116" s="94">
        <v>5.5949999999999998</v>
      </c>
      <c r="O116" s="96">
        <v>0.68654617552399999</v>
      </c>
      <c r="P116" s="97" t="s">
        <v>89</v>
      </c>
      <c r="Q116" s="117">
        <v>15</v>
      </c>
      <c r="R116" s="94">
        <v>0.98</v>
      </c>
      <c r="S116" s="96">
        <v>4.0438838092499998E-2</v>
      </c>
      <c r="T116" s="97" t="s">
        <v>89</v>
      </c>
      <c r="U116" s="117">
        <v>15</v>
      </c>
      <c r="V116" s="94">
        <v>0.97199053579299999</v>
      </c>
      <c r="W116" s="96">
        <v>4.0385572877299998E-2</v>
      </c>
      <c r="X116" s="90" t="s">
        <v>90</v>
      </c>
      <c r="Y116" s="91">
        <v>234</v>
      </c>
      <c r="Z116" s="94">
        <v>0.39009159969200002</v>
      </c>
      <c r="AA116" s="94">
        <v>1.414942816E-2</v>
      </c>
      <c r="AB116" s="85">
        <f t="shared" si="4"/>
        <v>1.7476103666201603</v>
      </c>
      <c r="AC116" s="85">
        <f t="shared" si="5"/>
        <v>0.2089193123468672</v>
      </c>
      <c r="AD116" s="86">
        <f t="shared" si="6"/>
        <v>2.1825625002767399</v>
      </c>
      <c r="AE116" s="96">
        <f t="shared" si="7"/>
        <v>0.27927158402268937</v>
      </c>
      <c r="AF116" s="118"/>
      <c r="AG116" s="94">
        <v>0.80071492403932099</v>
      </c>
      <c r="AH116" s="94">
        <v>0.98</v>
      </c>
      <c r="AI116" s="96">
        <v>0.98</v>
      </c>
      <c r="AJ116" s="119"/>
    </row>
    <row r="117" spans="1:36" ht="15" customHeight="1" thickBot="1" x14ac:dyDescent="0.25">
      <c r="A117" s="100">
        <v>7</v>
      </c>
      <c r="B117" s="100" t="s">
        <v>151</v>
      </c>
      <c r="C117" s="100">
        <v>38</v>
      </c>
      <c r="D117" s="100" t="s">
        <v>152</v>
      </c>
      <c r="E117" s="133">
        <v>39.063960000000002</v>
      </c>
      <c r="F117" s="133">
        <v>-2.0996700000000001</v>
      </c>
      <c r="G117" s="100">
        <v>20</v>
      </c>
      <c r="H117" s="100" t="s">
        <v>129</v>
      </c>
      <c r="I117" s="134">
        <v>43259</v>
      </c>
      <c r="J117" s="99" t="s">
        <v>94</v>
      </c>
      <c r="K117" s="100" t="s">
        <v>93</v>
      </c>
      <c r="L117" s="104">
        <f>AVERAGE(L115:L116)</f>
        <v>4.7149999999999999</v>
      </c>
      <c r="M117" s="104">
        <f>SQRT((SQRT(M115^2+M116^2)/2)^2+(STDEV(L115:L116)/SQRT(2))^2)</f>
        <v>0.3610137566436854</v>
      </c>
      <c r="N117" s="104">
        <f>AVERAGE(N115:N116)</f>
        <v>5.5674999999999999</v>
      </c>
      <c r="O117" s="105">
        <f>SQRT((SQRT(O115^2+O116^2)/2)^2+(STDEV(N115:N116)/SQRT(2))^2)</f>
        <v>0.3559391279160774</v>
      </c>
      <c r="P117" s="99" t="s">
        <v>94</v>
      </c>
      <c r="Q117" s="100" t="s">
        <v>93</v>
      </c>
      <c r="R117" s="106">
        <f>AVERAGE(R115:R116)</f>
        <v>0.97</v>
      </c>
      <c r="S117" s="105">
        <f>SQRT((SQRT(S115^2+S116^2)/2)^2+(STDEV(R115:R116)/SQRT(2))^2)</f>
        <v>2.4674377531517532E-2</v>
      </c>
      <c r="T117" s="99" t="s">
        <v>94</v>
      </c>
      <c r="U117" s="100" t="s">
        <v>93</v>
      </c>
      <c r="V117" s="106">
        <f>AVERAGE(V115:V116)</f>
        <v>0.91099526789649998</v>
      </c>
      <c r="W117" s="105">
        <f>SQRT((SQRT(W115^2+W116^2)/2)^2+(STDEV(V115:V116)/SQRT(2))^2)</f>
        <v>6.5024390269519117E-2</v>
      </c>
      <c r="X117" s="99" t="s">
        <v>90</v>
      </c>
      <c r="Y117" s="100">
        <v>234</v>
      </c>
      <c r="Z117" s="104">
        <v>0.39009159969200002</v>
      </c>
      <c r="AA117" s="104">
        <v>1.414942816E-2</v>
      </c>
      <c r="AB117" s="107">
        <f t="shared" si="4"/>
        <v>1.8392818925477801</v>
      </c>
      <c r="AC117" s="107">
        <f t="shared" si="5"/>
        <v>0.15583157402507206</v>
      </c>
      <c r="AD117" s="108">
        <f t="shared" si="6"/>
        <v>2.17183498128521</v>
      </c>
      <c r="AE117" s="109">
        <f t="shared" si="7"/>
        <v>0.15963963623297872</v>
      </c>
      <c r="AF117" s="110"/>
      <c r="AG117" s="100"/>
      <c r="AH117" s="100"/>
      <c r="AI117" s="135"/>
      <c r="AJ117" s="112"/>
    </row>
    <row r="118" spans="1:36" ht="15" customHeight="1" x14ac:dyDescent="0.2">
      <c r="A118" s="80">
        <v>7</v>
      </c>
      <c r="B118" s="80" t="s">
        <v>151</v>
      </c>
      <c r="C118" s="80">
        <v>39</v>
      </c>
      <c r="D118" s="80" t="s">
        <v>153</v>
      </c>
      <c r="E118" s="136">
        <v>39.064500000000002</v>
      </c>
      <c r="F118" s="136">
        <v>-2.09883</v>
      </c>
      <c r="G118" s="80">
        <v>20</v>
      </c>
      <c r="H118" s="80" t="s">
        <v>129</v>
      </c>
      <c r="I118" s="83">
        <v>43259</v>
      </c>
      <c r="J118" s="79" t="s">
        <v>92</v>
      </c>
      <c r="K118" s="80">
        <v>15</v>
      </c>
      <c r="L118" s="80">
        <v>4.17</v>
      </c>
      <c r="M118" s="80">
        <v>0.2</v>
      </c>
      <c r="N118" s="80">
        <v>4.9000000000000004</v>
      </c>
      <c r="O118" s="137">
        <v>0.19</v>
      </c>
      <c r="P118" s="115" t="s">
        <v>92</v>
      </c>
      <c r="Q118" s="80">
        <v>15</v>
      </c>
      <c r="R118" s="80">
        <v>0.94</v>
      </c>
      <c r="S118" s="137">
        <v>0.03</v>
      </c>
      <c r="T118" s="115" t="s">
        <v>92</v>
      </c>
      <c r="U118" s="80">
        <v>15</v>
      </c>
      <c r="V118" s="85">
        <v>0.9</v>
      </c>
      <c r="W118" s="87">
        <v>0.02</v>
      </c>
      <c r="X118" s="79" t="s">
        <v>90</v>
      </c>
      <c r="Y118" s="80">
        <v>234</v>
      </c>
      <c r="Z118" s="85">
        <v>0.365694427441</v>
      </c>
      <c r="AA118" s="85">
        <v>1.480452203E-2</v>
      </c>
      <c r="AB118" s="85">
        <f t="shared" si="4"/>
        <v>1.52494576242897</v>
      </c>
      <c r="AC118" s="85">
        <f t="shared" si="5"/>
        <v>9.5710444166822339E-2</v>
      </c>
      <c r="AD118" s="86">
        <f t="shared" si="6"/>
        <v>1.7919026944609002</v>
      </c>
      <c r="AE118" s="87">
        <f t="shared" si="7"/>
        <v>0.10044951385867464</v>
      </c>
      <c r="AF118" s="115" t="s">
        <v>93</v>
      </c>
      <c r="AG118" s="80" t="s">
        <v>93</v>
      </c>
      <c r="AH118" s="80" t="s">
        <v>93</v>
      </c>
      <c r="AI118" s="137" t="s">
        <v>93</v>
      </c>
      <c r="AJ118" s="116"/>
    </row>
    <row r="119" spans="1:36" ht="15" customHeight="1" x14ac:dyDescent="0.2">
      <c r="A119" s="91">
        <v>7</v>
      </c>
      <c r="B119" s="91" t="s">
        <v>151</v>
      </c>
      <c r="C119" s="91">
        <v>39</v>
      </c>
      <c r="D119" s="138" t="s">
        <v>153</v>
      </c>
      <c r="E119" s="131">
        <v>39.064500000000002</v>
      </c>
      <c r="F119" s="131">
        <v>-2.09883</v>
      </c>
      <c r="G119" s="91">
        <v>20</v>
      </c>
      <c r="H119" s="138" t="s">
        <v>129</v>
      </c>
      <c r="I119" s="126">
        <v>43259</v>
      </c>
      <c r="J119" s="90" t="s">
        <v>89</v>
      </c>
      <c r="K119" s="117">
        <v>15</v>
      </c>
      <c r="L119" s="94">
        <v>5.04</v>
      </c>
      <c r="M119" s="94">
        <v>0.56976087868699998</v>
      </c>
      <c r="N119" s="94">
        <v>6.7450000000000001</v>
      </c>
      <c r="O119" s="96">
        <v>0.90240036245599997</v>
      </c>
      <c r="P119" s="97" t="s">
        <v>89</v>
      </c>
      <c r="Q119" s="117">
        <v>15</v>
      </c>
      <c r="R119" s="94">
        <v>0.97</v>
      </c>
      <c r="S119" s="96">
        <v>4.0084266772900001E-2</v>
      </c>
      <c r="T119" s="97" t="s">
        <v>89</v>
      </c>
      <c r="U119" s="117">
        <v>15</v>
      </c>
      <c r="V119" s="94">
        <v>0.96001588545500005</v>
      </c>
      <c r="W119" s="96">
        <v>3.9786823909100003E-2</v>
      </c>
      <c r="X119" s="90" t="s">
        <v>90</v>
      </c>
      <c r="Y119" s="91">
        <v>234</v>
      </c>
      <c r="Z119" s="94">
        <v>0.365694427441</v>
      </c>
      <c r="AA119" s="94">
        <v>1.480452203E-2</v>
      </c>
      <c r="AB119" s="85">
        <f t="shared" si="4"/>
        <v>1.8430999143026401</v>
      </c>
      <c r="AC119" s="85">
        <f t="shared" si="5"/>
        <v>0.22131556848194731</v>
      </c>
      <c r="AD119" s="86">
        <f t="shared" si="6"/>
        <v>2.4666089130895452</v>
      </c>
      <c r="AE119" s="96">
        <f t="shared" si="7"/>
        <v>0.34477986915269426</v>
      </c>
      <c r="AF119" s="118">
        <v>4.8899999999999997</v>
      </c>
      <c r="AG119" s="94">
        <v>0.74722016308376571</v>
      </c>
      <c r="AH119" s="94">
        <v>0.98</v>
      </c>
      <c r="AI119" s="96">
        <v>0.98</v>
      </c>
      <c r="AJ119" s="119"/>
    </row>
    <row r="120" spans="1:36" ht="15" customHeight="1" thickBot="1" x14ac:dyDescent="0.25">
      <c r="A120" s="100">
        <v>7</v>
      </c>
      <c r="B120" s="100" t="s">
        <v>151</v>
      </c>
      <c r="C120" s="100">
        <v>39</v>
      </c>
      <c r="D120" s="100" t="s">
        <v>153</v>
      </c>
      <c r="E120" s="133">
        <v>39.064500000000002</v>
      </c>
      <c r="F120" s="133">
        <v>-2.09883</v>
      </c>
      <c r="G120" s="100">
        <v>20</v>
      </c>
      <c r="H120" s="100" t="s">
        <v>129</v>
      </c>
      <c r="I120" s="134">
        <v>43259</v>
      </c>
      <c r="J120" s="99" t="s">
        <v>94</v>
      </c>
      <c r="K120" s="100" t="s">
        <v>93</v>
      </c>
      <c r="L120" s="104">
        <f>AVERAGE(L118:L119)</f>
        <v>4.6050000000000004</v>
      </c>
      <c r="M120" s="104">
        <f>SQRT((SQRT(M118^2+M119^2)/2)^2+(STDEV(L118:L119)/SQRT(2))^2)</f>
        <v>0.52951096751676974</v>
      </c>
      <c r="N120" s="104">
        <f>AVERAGE(N118:N119)</f>
        <v>5.8224999999999998</v>
      </c>
      <c r="O120" s="105">
        <f>SQRT((SQRT(O118^2+O119^2)/2)^2+(STDEV(N118:N119)/SQRT(2))^2)</f>
        <v>1.0313160783873121</v>
      </c>
      <c r="P120" s="99" t="s">
        <v>94</v>
      </c>
      <c r="Q120" s="100" t="s">
        <v>93</v>
      </c>
      <c r="R120" s="106">
        <f>AVERAGE(R118:R119)</f>
        <v>0.95499999999999996</v>
      </c>
      <c r="S120" s="105">
        <f>SQRT((SQRT(S118^2+S119^2)/2)^2+(STDEV(R118:R119)/SQRT(2))^2)</f>
        <v>2.918367884075368E-2</v>
      </c>
      <c r="T120" s="99" t="s">
        <v>94</v>
      </c>
      <c r="U120" s="100" t="s">
        <v>93</v>
      </c>
      <c r="V120" s="106">
        <f>AVERAGE(V118:V119)</f>
        <v>0.93000794272750009</v>
      </c>
      <c r="W120" s="105">
        <f>SQRT((SQRT(W118^2+W119^2)/2)^2+(STDEV(V118:V119)/SQRT(2))^2)</f>
        <v>3.7366087110244146E-2</v>
      </c>
      <c r="X120" s="99" t="s">
        <v>90</v>
      </c>
      <c r="Y120" s="100">
        <v>234</v>
      </c>
      <c r="Z120" s="104">
        <v>0.365694427441</v>
      </c>
      <c r="AA120" s="104">
        <v>1.480452203E-2</v>
      </c>
      <c r="AB120" s="107">
        <f t="shared" si="4"/>
        <v>1.6840228383658051</v>
      </c>
      <c r="AC120" s="107">
        <f t="shared" si="5"/>
        <v>0.20528991768850532</v>
      </c>
      <c r="AD120" s="108">
        <f t="shared" si="6"/>
        <v>2.1292558037752225</v>
      </c>
      <c r="AE120" s="109">
        <f t="shared" si="7"/>
        <v>0.38687186399766538</v>
      </c>
      <c r="AF120" s="110"/>
      <c r="AG120" s="100"/>
      <c r="AH120" s="100"/>
      <c r="AI120" s="135"/>
      <c r="AJ120" s="112"/>
    </row>
    <row r="121" spans="1:36" ht="15" customHeight="1" x14ac:dyDescent="0.2">
      <c r="A121" s="80">
        <v>7</v>
      </c>
      <c r="B121" s="80" t="s">
        <v>151</v>
      </c>
      <c r="C121" s="80">
        <v>40</v>
      </c>
      <c r="D121" s="80" t="s">
        <v>154</v>
      </c>
      <c r="E121" s="136">
        <v>39.064900000000002</v>
      </c>
      <c r="F121" s="136">
        <v>-2.0988000000000002</v>
      </c>
      <c r="G121" s="80">
        <v>20</v>
      </c>
      <c r="H121" s="80" t="s">
        <v>129</v>
      </c>
      <c r="I121" s="83">
        <v>43259</v>
      </c>
      <c r="J121" s="79" t="s">
        <v>92</v>
      </c>
      <c r="K121" s="80">
        <v>15</v>
      </c>
      <c r="L121" s="80">
        <v>5.36</v>
      </c>
      <c r="M121" s="80">
        <v>0.15</v>
      </c>
      <c r="N121" s="80">
        <v>5.75</v>
      </c>
      <c r="O121" s="137">
        <v>0.17</v>
      </c>
      <c r="P121" s="115" t="s">
        <v>92</v>
      </c>
      <c r="Q121" s="80">
        <v>15</v>
      </c>
      <c r="R121" s="80">
        <v>0.94</v>
      </c>
      <c r="S121" s="137">
        <v>0.01</v>
      </c>
      <c r="T121" s="115" t="s">
        <v>92</v>
      </c>
      <c r="U121" s="80">
        <v>15</v>
      </c>
      <c r="V121" s="85">
        <v>0.88</v>
      </c>
      <c r="W121" s="87">
        <v>0.02</v>
      </c>
      <c r="X121" s="79" t="s">
        <v>90</v>
      </c>
      <c r="Y121" s="80">
        <v>234</v>
      </c>
      <c r="Z121" s="85">
        <v>0.38188686283500001</v>
      </c>
      <c r="AA121" s="85">
        <v>1.7629114567E-2</v>
      </c>
      <c r="AB121" s="85">
        <f t="shared" si="4"/>
        <v>2.0469135847956004</v>
      </c>
      <c r="AC121" s="85">
        <f t="shared" si="5"/>
        <v>0.11049929295803389</v>
      </c>
      <c r="AD121" s="86">
        <f t="shared" si="6"/>
        <v>2.19584946130125</v>
      </c>
      <c r="AE121" s="87">
        <f t="shared" si="7"/>
        <v>0.12037465474650301</v>
      </c>
      <c r="AF121" s="115" t="s">
        <v>93</v>
      </c>
      <c r="AG121" s="80" t="s">
        <v>93</v>
      </c>
      <c r="AH121" s="80" t="s">
        <v>93</v>
      </c>
      <c r="AI121" s="137" t="s">
        <v>93</v>
      </c>
      <c r="AJ121" s="116"/>
    </row>
    <row r="122" spans="1:36" ht="15" customHeight="1" x14ac:dyDescent="0.2">
      <c r="A122" s="91">
        <v>7</v>
      </c>
      <c r="B122" s="91" t="s">
        <v>151</v>
      </c>
      <c r="C122" s="91">
        <v>40</v>
      </c>
      <c r="D122" s="138" t="s">
        <v>154</v>
      </c>
      <c r="E122" s="131">
        <v>39.064900000000002</v>
      </c>
      <c r="F122" s="131">
        <v>-2.0988000000000002</v>
      </c>
      <c r="G122" s="91">
        <v>20</v>
      </c>
      <c r="H122" s="138" t="s">
        <v>129</v>
      </c>
      <c r="I122" s="126">
        <v>43259</v>
      </c>
      <c r="J122" s="90" t="s">
        <v>89</v>
      </c>
      <c r="K122" s="117">
        <v>15</v>
      </c>
      <c r="L122" s="94">
        <v>5.14</v>
      </c>
      <c r="M122" s="94">
        <v>0.58628553886900003</v>
      </c>
      <c r="N122" s="94">
        <v>6.98</v>
      </c>
      <c r="O122" s="96">
        <v>0.90957069738499996</v>
      </c>
      <c r="P122" s="97" t="s">
        <v>89</v>
      </c>
      <c r="Q122" s="117">
        <v>15</v>
      </c>
      <c r="R122" s="94">
        <v>0.98</v>
      </c>
      <c r="S122" s="96">
        <v>4.0428932539799997E-2</v>
      </c>
      <c r="T122" s="97" t="s">
        <v>89</v>
      </c>
      <c r="U122" s="117">
        <v>15</v>
      </c>
      <c r="V122" s="94">
        <v>0.95231884726500005</v>
      </c>
      <c r="W122" s="96">
        <v>3.9879927753999997E-2</v>
      </c>
      <c r="X122" s="90" t="s">
        <v>90</v>
      </c>
      <c r="Y122" s="91">
        <v>234</v>
      </c>
      <c r="Z122" s="94">
        <v>0.38188686283500001</v>
      </c>
      <c r="AA122" s="94">
        <v>1.7629114567E-2</v>
      </c>
      <c r="AB122" s="85">
        <f t="shared" si="4"/>
        <v>1.9628984749718998</v>
      </c>
      <c r="AC122" s="85">
        <f t="shared" si="5"/>
        <v>0.24153610552974458</v>
      </c>
      <c r="AD122" s="86">
        <f t="shared" si="6"/>
        <v>2.6655703025883004</v>
      </c>
      <c r="AE122" s="96">
        <f t="shared" si="7"/>
        <v>0.36850478809463377</v>
      </c>
      <c r="AF122" s="118">
        <v>5.22</v>
      </c>
      <c r="AG122" s="94">
        <v>0.73638968481375344</v>
      </c>
      <c r="AH122" s="94">
        <v>0.98</v>
      </c>
      <c r="AI122" s="96">
        <v>0.99</v>
      </c>
      <c r="AJ122" s="119"/>
    </row>
    <row r="123" spans="1:36" ht="15" customHeight="1" thickBot="1" x14ac:dyDescent="0.25">
      <c r="A123" s="100">
        <v>7</v>
      </c>
      <c r="B123" s="100" t="s">
        <v>151</v>
      </c>
      <c r="C123" s="100">
        <v>40</v>
      </c>
      <c r="D123" s="100" t="s">
        <v>154</v>
      </c>
      <c r="E123" s="133">
        <v>39.064900000000002</v>
      </c>
      <c r="F123" s="133">
        <v>-2.0988000000000002</v>
      </c>
      <c r="G123" s="100">
        <v>20</v>
      </c>
      <c r="H123" s="100" t="s">
        <v>129</v>
      </c>
      <c r="I123" s="134">
        <v>43259</v>
      </c>
      <c r="J123" s="99" t="s">
        <v>94</v>
      </c>
      <c r="K123" s="100" t="s">
        <v>93</v>
      </c>
      <c r="L123" s="104">
        <f>AVERAGE(L121:L122)</f>
        <v>5.25</v>
      </c>
      <c r="M123" s="104">
        <f>SQRT((SQRT(M121^2+M122^2)/2)^2+(STDEV(L121:L122)/SQRT(2))^2)</f>
        <v>0.32195913292175532</v>
      </c>
      <c r="N123" s="104">
        <f>AVERAGE(N121:N122)</f>
        <v>6.3650000000000002</v>
      </c>
      <c r="O123" s="105">
        <f>SQRT((SQRT(O121^2+O122^2)/2)^2+(STDEV(N121:N122)/SQRT(2))^2)</f>
        <v>0.76959711108173934</v>
      </c>
      <c r="P123" s="99" t="s">
        <v>94</v>
      </c>
      <c r="Q123" s="100" t="s">
        <v>93</v>
      </c>
      <c r="R123" s="106">
        <f>AVERAGE(R121:R122)</f>
        <v>0.96</v>
      </c>
      <c r="S123" s="105">
        <f>SQRT((SQRT(S121^2+S122^2)/2)^2+(STDEV(R121:R122)/SQRT(2))^2)</f>
        <v>2.8872558711983347E-2</v>
      </c>
      <c r="T123" s="99" t="s">
        <v>94</v>
      </c>
      <c r="U123" s="100" t="s">
        <v>93</v>
      </c>
      <c r="V123" s="106">
        <f>AVERAGE(V121:V122)</f>
        <v>0.91615942363250003</v>
      </c>
      <c r="W123" s="105">
        <f>SQRT((SQRT(W121^2+W122^2)/2)^2+(STDEV(V121:V122)/SQRT(2))^2)</f>
        <v>4.2486539949149374E-2</v>
      </c>
      <c r="X123" s="99" t="s">
        <v>90</v>
      </c>
      <c r="Y123" s="100">
        <v>234</v>
      </c>
      <c r="Z123" s="104">
        <v>0.38188686283500001</v>
      </c>
      <c r="AA123" s="104">
        <v>1.7629114567E-2</v>
      </c>
      <c r="AB123" s="107">
        <f t="shared" si="4"/>
        <v>2.0049060298837502</v>
      </c>
      <c r="AC123" s="107">
        <f t="shared" si="5"/>
        <v>0.15389352026391359</v>
      </c>
      <c r="AD123" s="108">
        <f t="shared" si="6"/>
        <v>2.4307098819447752</v>
      </c>
      <c r="AE123" s="109">
        <f t="shared" si="7"/>
        <v>0.31459111226338321</v>
      </c>
      <c r="AF123" s="110"/>
      <c r="AG123" s="100"/>
      <c r="AH123" s="100"/>
      <c r="AI123" s="135"/>
      <c r="AJ123" s="112"/>
    </row>
    <row r="124" spans="1:36" ht="15" customHeight="1" x14ac:dyDescent="0.2">
      <c r="A124" s="80">
        <v>7</v>
      </c>
      <c r="B124" s="80" t="s">
        <v>151</v>
      </c>
      <c r="C124" s="80">
        <v>41</v>
      </c>
      <c r="D124" s="80" t="s">
        <v>155</v>
      </c>
      <c r="E124" s="136">
        <v>39.065449999999998</v>
      </c>
      <c r="F124" s="136">
        <v>-2.0990500000000001</v>
      </c>
      <c r="G124" s="80">
        <v>20</v>
      </c>
      <c r="H124" s="80" t="s">
        <v>129</v>
      </c>
      <c r="I124" s="83">
        <v>43259</v>
      </c>
      <c r="J124" s="79" t="s">
        <v>92</v>
      </c>
      <c r="K124" s="80">
        <v>15</v>
      </c>
      <c r="L124" s="80">
        <v>5.07</v>
      </c>
      <c r="M124" s="80">
        <v>0.15</v>
      </c>
      <c r="N124" s="80">
        <v>5.38</v>
      </c>
      <c r="O124" s="137">
        <v>0.15</v>
      </c>
      <c r="P124" s="115" t="s">
        <v>92</v>
      </c>
      <c r="Q124" s="80">
        <v>15</v>
      </c>
      <c r="R124" s="80">
        <v>0.95</v>
      </c>
      <c r="S124" s="137">
        <v>0.02</v>
      </c>
      <c r="T124" s="115" t="s">
        <v>92</v>
      </c>
      <c r="U124" s="80">
        <v>15</v>
      </c>
      <c r="V124" s="85">
        <v>0.93</v>
      </c>
      <c r="W124" s="87">
        <v>0.02</v>
      </c>
      <c r="X124" s="79" t="s">
        <v>90</v>
      </c>
      <c r="Y124" s="80">
        <v>234</v>
      </c>
      <c r="Z124" s="85">
        <v>0.398023330068</v>
      </c>
      <c r="AA124" s="85">
        <v>1.38521055877E-2</v>
      </c>
      <c r="AB124" s="85">
        <f t="shared" si="4"/>
        <v>2.0179782834447599</v>
      </c>
      <c r="AC124" s="85">
        <f t="shared" si="5"/>
        <v>9.2178009202826067E-2</v>
      </c>
      <c r="AD124" s="86">
        <f t="shared" si="6"/>
        <v>2.1413655157658398</v>
      </c>
      <c r="AE124" s="87">
        <f t="shared" si="7"/>
        <v>9.5490226341920031E-2</v>
      </c>
      <c r="AF124" s="115" t="s">
        <v>93</v>
      </c>
      <c r="AG124" s="80" t="s">
        <v>93</v>
      </c>
      <c r="AH124" s="80" t="s">
        <v>93</v>
      </c>
      <c r="AI124" s="137" t="s">
        <v>93</v>
      </c>
      <c r="AJ124" s="116"/>
    </row>
    <row r="125" spans="1:36" ht="15" customHeight="1" x14ac:dyDescent="0.2">
      <c r="A125" s="91">
        <v>7</v>
      </c>
      <c r="B125" s="91" t="s">
        <v>151</v>
      </c>
      <c r="C125" s="91">
        <v>41</v>
      </c>
      <c r="D125" s="138" t="s">
        <v>155</v>
      </c>
      <c r="E125" s="131">
        <v>39.065449999999998</v>
      </c>
      <c r="F125" s="131">
        <v>-2.0990500000000001</v>
      </c>
      <c r="G125" s="91">
        <v>20</v>
      </c>
      <c r="H125" s="138" t="s">
        <v>129</v>
      </c>
      <c r="I125" s="126">
        <v>43259</v>
      </c>
      <c r="J125" s="90" t="s">
        <v>89</v>
      </c>
      <c r="K125" s="117">
        <v>15</v>
      </c>
      <c r="L125" s="94">
        <v>4.8833333333300004</v>
      </c>
      <c r="M125" s="94">
        <v>0.55115673148699995</v>
      </c>
      <c r="N125" s="94">
        <v>6.7750000000000004</v>
      </c>
      <c r="O125" s="96">
        <v>0.86951634187299998</v>
      </c>
      <c r="P125" s="97" t="s">
        <v>89</v>
      </c>
      <c r="Q125" s="117">
        <v>15</v>
      </c>
      <c r="R125" s="94">
        <v>0.97</v>
      </c>
      <c r="S125" s="96">
        <v>4.0062022893699999E-2</v>
      </c>
      <c r="T125" s="97" t="s">
        <v>89</v>
      </c>
      <c r="U125" s="117">
        <v>15</v>
      </c>
      <c r="V125" s="94">
        <v>0.96587572514999998</v>
      </c>
      <c r="W125" s="96">
        <v>4.0198346238100001E-2</v>
      </c>
      <c r="X125" s="90" t="s">
        <v>90</v>
      </c>
      <c r="Y125" s="91">
        <v>234</v>
      </c>
      <c r="Z125" s="94">
        <v>0.398023330068</v>
      </c>
      <c r="AA125" s="94">
        <v>1.38521055877E-2</v>
      </c>
      <c r="AB125" s="85">
        <f t="shared" si="4"/>
        <v>1.9436805951640734</v>
      </c>
      <c r="AC125" s="85">
        <f t="shared" si="5"/>
        <v>0.2295656526438466</v>
      </c>
      <c r="AD125" s="86">
        <f t="shared" si="6"/>
        <v>2.6966080612107</v>
      </c>
      <c r="AE125" s="96">
        <f t="shared" si="7"/>
        <v>0.35858640288292887</v>
      </c>
      <c r="AF125" s="118">
        <v>4.88</v>
      </c>
      <c r="AG125" s="94">
        <v>0.72078720787158679</v>
      </c>
      <c r="AH125" s="94">
        <v>0.98</v>
      </c>
      <c r="AI125" s="96">
        <v>0.98</v>
      </c>
      <c r="AJ125" s="119"/>
    </row>
    <row r="126" spans="1:36" ht="15" customHeight="1" thickBot="1" x14ac:dyDescent="0.25">
      <c r="A126" s="100">
        <v>7</v>
      </c>
      <c r="B126" s="100" t="s">
        <v>151</v>
      </c>
      <c r="C126" s="100">
        <v>41</v>
      </c>
      <c r="D126" s="100" t="s">
        <v>155</v>
      </c>
      <c r="E126" s="133">
        <v>39.065449999999998</v>
      </c>
      <c r="F126" s="133">
        <v>-2.0990500000000001</v>
      </c>
      <c r="G126" s="100">
        <v>20</v>
      </c>
      <c r="H126" s="100" t="s">
        <v>129</v>
      </c>
      <c r="I126" s="134">
        <v>43259</v>
      </c>
      <c r="J126" s="99" t="s">
        <v>94</v>
      </c>
      <c r="K126" s="100" t="s">
        <v>93</v>
      </c>
      <c r="L126" s="104">
        <f>AVERAGE(L124:L125)</f>
        <v>4.9766666666650003</v>
      </c>
      <c r="M126" s="104">
        <f>SQRT((SQRT(M124^2+M125^2)/2)^2+(STDEV(L124:L125)/SQRT(2))^2)</f>
        <v>0.30046555006735876</v>
      </c>
      <c r="N126" s="104">
        <f>AVERAGE(N124:N125)</f>
        <v>6.0775000000000006</v>
      </c>
      <c r="O126" s="105">
        <f>SQRT((SQRT(O124^2+O125^2)/2)^2+(STDEV(N124:N125)/SQRT(2))^2)</f>
        <v>0.82531564700788795</v>
      </c>
      <c r="P126" s="99" t="s">
        <v>94</v>
      </c>
      <c r="Q126" s="100" t="s">
        <v>93</v>
      </c>
      <c r="R126" s="106">
        <f>AVERAGE(R124:R125)</f>
        <v>0.96</v>
      </c>
      <c r="S126" s="105">
        <f>SQRT((SQRT(S124^2+S125^2)/2)^2+(STDEV(R124:R125)/SQRT(2))^2)</f>
        <v>2.4520224705002928E-2</v>
      </c>
      <c r="T126" s="99" t="s">
        <v>94</v>
      </c>
      <c r="U126" s="100" t="s">
        <v>93</v>
      </c>
      <c r="V126" s="106">
        <f>AVERAGE(V124:V125)</f>
        <v>0.94793786257500001</v>
      </c>
      <c r="W126" s="105">
        <f>SQRT((SQRT(W124^2+W125^2)/2)^2+(STDEV(V124:V125)/SQRT(2))^2)</f>
        <v>2.8735756016314003E-2</v>
      </c>
      <c r="X126" s="99" t="s">
        <v>90</v>
      </c>
      <c r="Y126" s="100">
        <v>234</v>
      </c>
      <c r="Z126" s="104">
        <v>0.398023330068</v>
      </c>
      <c r="AA126" s="104">
        <v>1.38521055877E-2</v>
      </c>
      <c r="AB126" s="107">
        <f t="shared" si="4"/>
        <v>1.9808294393044168</v>
      </c>
      <c r="AC126" s="107">
        <f t="shared" si="5"/>
        <v>0.13803865741013352</v>
      </c>
      <c r="AD126" s="108">
        <f t="shared" si="6"/>
        <v>2.4189867884882701</v>
      </c>
      <c r="AE126" s="109">
        <f t="shared" si="7"/>
        <v>0.33911089502558689</v>
      </c>
      <c r="AF126" s="110"/>
      <c r="AG126" s="100"/>
      <c r="AH126" s="100"/>
      <c r="AI126" s="135"/>
      <c r="AJ126" s="112"/>
    </row>
    <row r="127" spans="1:36" ht="15" customHeight="1" x14ac:dyDescent="0.2">
      <c r="A127" s="80">
        <v>7</v>
      </c>
      <c r="B127" s="80" t="s">
        <v>151</v>
      </c>
      <c r="C127" s="80">
        <v>42</v>
      </c>
      <c r="D127" s="80" t="s">
        <v>156</v>
      </c>
      <c r="E127" s="136">
        <v>39.06617</v>
      </c>
      <c r="F127" s="136">
        <v>-2.0995599999999999</v>
      </c>
      <c r="G127" s="80">
        <v>20</v>
      </c>
      <c r="H127" s="80" t="s">
        <v>129</v>
      </c>
      <c r="I127" s="83">
        <v>43259</v>
      </c>
      <c r="J127" s="79" t="s">
        <v>92</v>
      </c>
      <c r="K127" s="80">
        <v>15</v>
      </c>
      <c r="L127" s="80">
        <v>5.88</v>
      </c>
      <c r="M127" s="80">
        <v>0.14000000000000001</v>
      </c>
      <c r="N127" s="80">
        <v>6.13</v>
      </c>
      <c r="O127" s="137">
        <v>0.16</v>
      </c>
      <c r="P127" s="115" t="s">
        <v>92</v>
      </c>
      <c r="Q127" s="80">
        <v>15</v>
      </c>
      <c r="R127" s="80">
        <v>0.98</v>
      </c>
      <c r="S127" s="137">
        <v>0.01</v>
      </c>
      <c r="T127" s="115" t="s">
        <v>92</v>
      </c>
      <c r="U127" s="80">
        <v>15</v>
      </c>
      <c r="V127" s="85">
        <v>0.93</v>
      </c>
      <c r="W127" s="87">
        <v>0.02</v>
      </c>
      <c r="X127" s="79" t="s">
        <v>90</v>
      </c>
      <c r="Y127" s="80">
        <v>234</v>
      </c>
      <c r="Z127" s="85">
        <v>0.37754949204499999</v>
      </c>
      <c r="AA127" s="85">
        <v>1.5021815521100001E-2</v>
      </c>
      <c r="AB127" s="85">
        <f t="shared" si="4"/>
        <v>2.2199910132245999</v>
      </c>
      <c r="AC127" s="85">
        <f t="shared" si="5"/>
        <v>0.10293560677635481</v>
      </c>
      <c r="AD127" s="86">
        <f t="shared" si="6"/>
        <v>2.31437838623585</v>
      </c>
      <c r="AE127" s="87">
        <f t="shared" si="7"/>
        <v>0.11012960463962779</v>
      </c>
      <c r="AF127" s="115" t="s">
        <v>93</v>
      </c>
      <c r="AG127" s="80" t="s">
        <v>93</v>
      </c>
      <c r="AH127" s="80" t="s">
        <v>93</v>
      </c>
      <c r="AI127" s="137" t="s">
        <v>93</v>
      </c>
      <c r="AJ127" s="116"/>
    </row>
    <row r="128" spans="1:36" ht="15" customHeight="1" x14ac:dyDescent="0.2">
      <c r="A128" s="91">
        <v>7</v>
      </c>
      <c r="B128" s="91" t="s">
        <v>151</v>
      </c>
      <c r="C128" s="91">
        <v>42</v>
      </c>
      <c r="D128" s="138" t="s">
        <v>156</v>
      </c>
      <c r="E128" s="131">
        <v>39.06617</v>
      </c>
      <c r="F128" s="131">
        <v>-2.0995599999999999</v>
      </c>
      <c r="G128" s="91">
        <v>20</v>
      </c>
      <c r="H128" s="138" t="s">
        <v>129</v>
      </c>
      <c r="I128" s="126">
        <v>43259</v>
      </c>
      <c r="J128" s="90" t="s">
        <v>89</v>
      </c>
      <c r="K128" s="117" t="s">
        <v>93</v>
      </c>
      <c r="L128" s="94" t="s">
        <v>93</v>
      </c>
      <c r="M128" s="94" t="s">
        <v>93</v>
      </c>
      <c r="N128" s="94" t="s">
        <v>93</v>
      </c>
      <c r="O128" s="96" t="s">
        <v>93</v>
      </c>
      <c r="P128" s="97" t="s">
        <v>89</v>
      </c>
      <c r="Q128" s="117" t="s">
        <v>93</v>
      </c>
      <c r="R128" s="94" t="s">
        <v>93</v>
      </c>
      <c r="S128" s="96" t="s">
        <v>93</v>
      </c>
      <c r="T128" s="97" t="s">
        <v>89</v>
      </c>
      <c r="U128" s="117" t="s">
        <v>93</v>
      </c>
      <c r="V128" s="94" t="s">
        <v>93</v>
      </c>
      <c r="W128" s="96" t="s">
        <v>93</v>
      </c>
      <c r="X128" s="90" t="s">
        <v>90</v>
      </c>
      <c r="Y128" s="91" t="s">
        <v>93</v>
      </c>
      <c r="Z128" s="94" t="s">
        <v>93</v>
      </c>
      <c r="AA128" s="94" t="s">
        <v>93</v>
      </c>
      <c r="AB128" s="85" t="s">
        <v>93</v>
      </c>
      <c r="AC128" s="85" t="s">
        <v>93</v>
      </c>
      <c r="AD128" s="86" t="s">
        <v>93</v>
      </c>
      <c r="AE128" s="96" t="s">
        <v>93</v>
      </c>
      <c r="AF128" s="118" t="s">
        <v>93</v>
      </c>
      <c r="AG128" s="94" t="s">
        <v>93</v>
      </c>
      <c r="AH128" s="94" t="s">
        <v>93</v>
      </c>
      <c r="AI128" s="96" t="s">
        <v>93</v>
      </c>
      <c r="AJ128" s="119"/>
    </row>
    <row r="129" spans="1:36" ht="15" customHeight="1" thickBot="1" x14ac:dyDescent="0.25">
      <c r="A129" s="100">
        <v>7</v>
      </c>
      <c r="B129" s="100" t="s">
        <v>151</v>
      </c>
      <c r="C129" s="100">
        <v>42</v>
      </c>
      <c r="D129" s="100" t="s">
        <v>156</v>
      </c>
      <c r="E129" s="133">
        <v>39.06617</v>
      </c>
      <c r="F129" s="133">
        <v>-2.0995599999999999</v>
      </c>
      <c r="G129" s="100">
        <v>20</v>
      </c>
      <c r="H129" s="100" t="s">
        <v>129</v>
      </c>
      <c r="I129" s="134">
        <v>43259</v>
      </c>
      <c r="J129" s="99" t="s">
        <v>94</v>
      </c>
      <c r="K129" s="100" t="s">
        <v>93</v>
      </c>
      <c r="L129" s="104">
        <v>5.88</v>
      </c>
      <c r="M129" s="104">
        <v>0.14000000000000001</v>
      </c>
      <c r="N129" s="104">
        <v>6.13</v>
      </c>
      <c r="O129" s="105">
        <v>0.16</v>
      </c>
      <c r="P129" s="99" t="s">
        <v>94</v>
      </c>
      <c r="Q129" s="100" t="s">
        <v>93</v>
      </c>
      <c r="R129" s="106">
        <v>0.98</v>
      </c>
      <c r="S129" s="105">
        <v>0.01</v>
      </c>
      <c r="T129" s="99" t="s">
        <v>94</v>
      </c>
      <c r="U129" s="100" t="s">
        <v>93</v>
      </c>
      <c r="V129" s="106">
        <v>0.93</v>
      </c>
      <c r="W129" s="105">
        <v>0.02</v>
      </c>
      <c r="X129" s="99" t="s">
        <v>90</v>
      </c>
      <c r="Y129" s="100">
        <v>234</v>
      </c>
      <c r="Z129" s="104">
        <v>0.37754949204499999</v>
      </c>
      <c r="AA129" s="104">
        <v>1.5021815521100001E-2</v>
      </c>
      <c r="AB129" s="107">
        <v>2.2199910132245999</v>
      </c>
      <c r="AC129" s="107">
        <v>0.10293560677635481</v>
      </c>
      <c r="AD129" s="108">
        <v>2.31437838623585</v>
      </c>
      <c r="AE129" s="109">
        <v>0.11012960463962779</v>
      </c>
      <c r="AF129" s="110"/>
      <c r="AG129" s="100"/>
      <c r="AH129" s="100"/>
      <c r="AI129" s="135"/>
      <c r="AJ129" s="112"/>
    </row>
    <row r="130" spans="1:36" ht="15" customHeight="1" x14ac:dyDescent="0.2">
      <c r="A130" s="80">
        <v>7</v>
      </c>
      <c r="B130" s="80" t="s">
        <v>151</v>
      </c>
      <c r="C130" s="80">
        <v>43</v>
      </c>
      <c r="D130" s="80" t="s">
        <v>157</v>
      </c>
      <c r="E130" s="136">
        <v>39.066699999999997</v>
      </c>
      <c r="F130" s="136">
        <v>-2.0993300000000001</v>
      </c>
      <c r="G130" s="80">
        <v>20</v>
      </c>
      <c r="H130" s="80" t="s">
        <v>129</v>
      </c>
      <c r="I130" s="83">
        <v>43259</v>
      </c>
      <c r="J130" s="79" t="s">
        <v>92</v>
      </c>
      <c r="K130" s="80">
        <v>15</v>
      </c>
      <c r="L130" s="80">
        <v>4.5999999999999996</v>
      </c>
      <c r="M130" s="80">
        <v>0.17</v>
      </c>
      <c r="N130" s="80">
        <v>4.8899999999999997</v>
      </c>
      <c r="O130" s="137">
        <v>0.14000000000000001</v>
      </c>
      <c r="P130" s="115" t="s">
        <v>92</v>
      </c>
      <c r="Q130" s="80">
        <v>15</v>
      </c>
      <c r="R130" s="80">
        <v>0.92</v>
      </c>
      <c r="S130" s="137">
        <v>0.02</v>
      </c>
      <c r="T130" s="115" t="s">
        <v>92</v>
      </c>
      <c r="U130" s="80">
        <v>15</v>
      </c>
      <c r="V130" s="85">
        <v>0.86</v>
      </c>
      <c r="W130" s="87">
        <v>0.03</v>
      </c>
      <c r="X130" s="79" t="s">
        <v>90</v>
      </c>
      <c r="Y130" s="80">
        <v>234</v>
      </c>
      <c r="Z130" s="85">
        <v>0.34757927257100002</v>
      </c>
      <c r="AA130" s="85">
        <v>1.55272024681E-2</v>
      </c>
      <c r="AB130" s="85">
        <f t="shared" si="4"/>
        <v>1.5988646538266</v>
      </c>
      <c r="AC130" s="85">
        <f t="shared" si="5"/>
        <v>9.2698421910337434E-2</v>
      </c>
      <c r="AD130" s="86">
        <f t="shared" si="6"/>
        <v>1.6996626428721899</v>
      </c>
      <c r="AE130" s="87">
        <f t="shared" si="7"/>
        <v>9.0182962391635521E-2</v>
      </c>
      <c r="AF130" s="115" t="s">
        <v>93</v>
      </c>
      <c r="AG130" s="80" t="s">
        <v>93</v>
      </c>
      <c r="AH130" s="80" t="s">
        <v>93</v>
      </c>
      <c r="AI130" s="137" t="s">
        <v>93</v>
      </c>
      <c r="AJ130" s="116"/>
    </row>
    <row r="131" spans="1:36" ht="15" customHeight="1" x14ac:dyDescent="0.2">
      <c r="A131" s="91">
        <v>7</v>
      </c>
      <c r="B131" s="91" t="s">
        <v>151</v>
      </c>
      <c r="C131" s="91">
        <v>43</v>
      </c>
      <c r="D131" s="138" t="s">
        <v>157</v>
      </c>
      <c r="E131" s="131">
        <v>39.066699999999997</v>
      </c>
      <c r="F131" s="131">
        <v>-2.0993300000000001</v>
      </c>
      <c r="G131" s="91">
        <v>20</v>
      </c>
      <c r="H131" s="91" t="s">
        <v>129</v>
      </c>
      <c r="I131" s="126">
        <v>43259</v>
      </c>
      <c r="J131" s="90" t="s">
        <v>89</v>
      </c>
      <c r="K131" s="139" t="s">
        <v>93</v>
      </c>
      <c r="L131" s="94" t="s">
        <v>93</v>
      </c>
      <c r="M131" s="94" t="s">
        <v>93</v>
      </c>
      <c r="N131" s="94" t="s">
        <v>93</v>
      </c>
      <c r="O131" s="96" t="s">
        <v>93</v>
      </c>
      <c r="P131" s="97" t="s">
        <v>89</v>
      </c>
      <c r="Q131" s="91" t="s">
        <v>93</v>
      </c>
      <c r="R131" s="94" t="s">
        <v>93</v>
      </c>
      <c r="S131" s="96" t="s">
        <v>93</v>
      </c>
      <c r="T131" s="97" t="s">
        <v>89</v>
      </c>
      <c r="U131" s="91" t="s">
        <v>93</v>
      </c>
      <c r="V131" s="94" t="s">
        <v>93</v>
      </c>
      <c r="W131" s="96" t="s">
        <v>93</v>
      </c>
      <c r="X131" s="90" t="s">
        <v>90</v>
      </c>
      <c r="Y131" s="91" t="s">
        <v>93</v>
      </c>
      <c r="Z131" s="94" t="s">
        <v>93</v>
      </c>
      <c r="AA131" s="94" t="s">
        <v>93</v>
      </c>
      <c r="AB131" s="85" t="s">
        <v>93</v>
      </c>
      <c r="AC131" s="85" t="s">
        <v>93</v>
      </c>
      <c r="AD131" s="86" t="s">
        <v>93</v>
      </c>
      <c r="AE131" s="96" t="s">
        <v>93</v>
      </c>
      <c r="AF131" s="118" t="s">
        <v>93</v>
      </c>
      <c r="AG131" s="94" t="s">
        <v>93</v>
      </c>
      <c r="AH131" s="94" t="s">
        <v>93</v>
      </c>
      <c r="AI131" s="96" t="s">
        <v>93</v>
      </c>
      <c r="AJ131" s="119"/>
    </row>
    <row r="132" spans="1:36" ht="15" customHeight="1" thickBot="1" x14ac:dyDescent="0.25">
      <c r="A132" s="100">
        <v>7</v>
      </c>
      <c r="B132" s="100" t="s">
        <v>151</v>
      </c>
      <c r="C132" s="100">
        <v>43</v>
      </c>
      <c r="D132" s="100" t="s">
        <v>157</v>
      </c>
      <c r="E132" s="133">
        <v>39.066699999999997</v>
      </c>
      <c r="F132" s="133">
        <v>-2.0993300000000001</v>
      </c>
      <c r="G132" s="100">
        <v>20</v>
      </c>
      <c r="H132" s="100" t="s">
        <v>129</v>
      </c>
      <c r="I132" s="134">
        <v>43259</v>
      </c>
      <c r="J132" s="99" t="s">
        <v>94</v>
      </c>
      <c r="K132" s="100" t="s">
        <v>93</v>
      </c>
      <c r="L132" s="104">
        <v>4.5999999999999996</v>
      </c>
      <c r="M132" s="104">
        <v>0.17</v>
      </c>
      <c r="N132" s="104">
        <v>4.8899999999999997</v>
      </c>
      <c r="O132" s="105">
        <v>0.14000000000000001</v>
      </c>
      <c r="P132" s="99" t="s">
        <v>94</v>
      </c>
      <c r="Q132" s="100" t="s">
        <v>93</v>
      </c>
      <c r="R132" s="106">
        <v>0.92</v>
      </c>
      <c r="S132" s="105">
        <v>0.02</v>
      </c>
      <c r="T132" s="99" t="s">
        <v>94</v>
      </c>
      <c r="U132" s="100" t="s">
        <v>93</v>
      </c>
      <c r="V132" s="106">
        <v>0.86</v>
      </c>
      <c r="W132" s="105">
        <v>0.03</v>
      </c>
      <c r="X132" s="99" t="s">
        <v>90</v>
      </c>
      <c r="Y132" s="100">
        <v>234</v>
      </c>
      <c r="Z132" s="104">
        <v>0.34757927257100002</v>
      </c>
      <c r="AA132" s="104">
        <v>1.55272024681E-2</v>
      </c>
      <c r="AB132" s="107">
        <f t="shared" ref="AB132" si="8">L132*Z132</f>
        <v>1.5988646538266</v>
      </c>
      <c r="AC132" s="107">
        <f t="shared" ref="AC132" si="9">AB132*SQRT((M132/L132)^2+(AA132/Z132)^2)</f>
        <v>9.2698421910337434E-2</v>
      </c>
      <c r="AD132" s="108">
        <f t="shared" ref="AD132" si="10">N132*Z132</f>
        <v>1.6996626428721899</v>
      </c>
      <c r="AE132" s="109">
        <f t="shared" ref="AE132" si="11">AD132*SQRT((O132/N132)^2+(AA132/Z132)^2)</f>
        <v>9.0182962391635521E-2</v>
      </c>
      <c r="AF132" s="110"/>
      <c r="AG132" s="100"/>
      <c r="AH132" s="100"/>
      <c r="AI132" s="135"/>
      <c r="AJ132" s="112"/>
    </row>
    <row r="133" spans="1:36" ht="15" customHeight="1" x14ac:dyDescent="0.2">
      <c r="A133" s="80">
        <v>8</v>
      </c>
      <c r="B133" s="80" t="s">
        <v>158</v>
      </c>
      <c r="C133" s="80">
        <v>44</v>
      </c>
      <c r="D133" s="81" t="s">
        <v>159</v>
      </c>
      <c r="E133" s="136">
        <v>39.050960000000003</v>
      </c>
      <c r="F133" s="136">
        <v>-2.0907</v>
      </c>
      <c r="G133" s="140" t="s">
        <v>93</v>
      </c>
      <c r="H133" s="81" t="s">
        <v>160</v>
      </c>
      <c r="I133" s="83">
        <v>43256</v>
      </c>
      <c r="J133" s="79" t="s">
        <v>89</v>
      </c>
      <c r="K133" s="141">
        <v>14</v>
      </c>
      <c r="L133" s="85">
        <v>2.7333333333300001</v>
      </c>
      <c r="M133" s="85">
        <v>0.31336847976900001</v>
      </c>
      <c r="N133" s="85">
        <v>4.83</v>
      </c>
      <c r="O133" s="87">
        <v>0.61694431586099996</v>
      </c>
      <c r="P133" s="115" t="s">
        <v>89</v>
      </c>
      <c r="Q133" s="84">
        <v>14</v>
      </c>
      <c r="R133" s="85">
        <v>0.91</v>
      </c>
      <c r="S133" s="87">
        <v>4.0651540574099997E-2</v>
      </c>
      <c r="T133" s="115" t="s">
        <v>89</v>
      </c>
      <c r="U133" s="84">
        <v>14</v>
      </c>
      <c r="V133" s="85">
        <v>0.90182367377399997</v>
      </c>
      <c r="W133" s="87">
        <v>3.9375231987100003E-2</v>
      </c>
      <c r="X133" s="115" t="s">
        <v>93</v>
      </c>
      <c r="Y133" s="80" t="s">
        <v>93</v>
      </c>
      <c r="Z133" s="85" t="s">
        <v>93</v>
      </c>
      <c r="AA133" s="85" t="s">
        <v>93</v>
      </c>
      <c r="AB133" s="85" t="s">
        <v>93</v>
      </c>
      <c r="AC133" s="85" t="s">
        <v>93</v>
      </c>
      <c r="AD133" s="85" t="s">
        <v>93</v>
      </c>
      <c r="AE133" s="87" t="s">
        <v>93</v>
      </c>
      <c r="AF133" s="88">
        <v>2.65</v>
      </c>
      <c r="AG133" s="85">
        <v>0.56590752242857145</v>
      </c>
      <c r="AH133" s="85">
        <v>0.91</v>
      </c>
      <c r="AI133" s="87">
        <v>0.91</v>
      </c>
      <c r="AJ133" s="89"/>
    </row>
    <row r="134" spans="1:36" ht="15" customHeight="1" x14ac:dyDescent="0.2">
      <c r="A134" s="91">
        <v>8</v>
      </c>
      <c r="B134" s="91" t="s">
        <v>158</v>
      </c>
      <c r="C134" s="91">
        <v>44</v>
      </c>
      <c r="D134" s="91" t="s">
        <v>159</v>
      </c>
      <c r="E134" s="131">
        <v>39.050960000000003</v>
      </c>
      <c r="F134" s="131">
        <v>-2.0907</v>
      </c>
      <c r="G134" s="91" t="s">
        <v>93</v>
      </c>
      <c r="H134" s="91" t="s">
        <v>160</v>
      </c>
      <c r="I134" s="126">
        <v>43256</v>
      </c>
      <c r="J134" s="90" t="s">
        <v>92</v>
      </c>
      <c r="K134" s="91">
        <v>15</v>
      </c>
      <c r="L134" s="91">
        <v>5.26</v>
      </c>
      <c r="M134" s="91">
        <v>0.17</v>
      </c>
      <c r="N134" s="91">
        <v>5.7</v>
      </c>
      <c r="O134" s="132">
        <v>0.19</v>
      </c>
      <c r="P134" s="97" t="s">
        <v>92</v>
      </c>
      <c r="Q134" s="91">
        <v>15</v>
      </c>
      <c r="R134" s="91">
        <v>0.97</v>
      </c>
      <c r="S134" s="132">
        <v>0.01</v>
      </c>
      <c r="T134" s="97" t="s">
        <v>92</v>
      </c>
      <c r="U134" s="91">
        <v>15</v>
      </c>
      <c r="V134" s="94">
        <v>0.93</v>
      </c>
      <c r="W134" s="96">
        <v>0.02</v>
      </c>
      <c r="X134" s="97" t="s">
        <v>93</v>
      </c>
      <c r="Y134" s="91" t="s">
        <v>93</v>
      </c>
      <c r="Z134" s="91" t="s">
        <v>93</v>
      </c>
      <c r="AA134" s="91" t="s">
        <v>93</v>
      </c>
      <c r="AB134" s="91" t="s">
        <v>93</v>
      </c>
      <c r="AC134" s="91" t="s">
        <v>93</v>
      </c>
      <c r="AD134" s="91" t="s">
        <v>93</v>
      </c>
      <c r="AE134" s="132" t="s">
        <v>93</v>
      </c>
      <c r="AF134" s="97" t="s">
        <v>93</v>
      </c>
      <c r="AG134" s="91" t="s">
        <v>93</v>
      </c>
      <c r="AH134" s="91" t="s">
        <v>93</v>
      </c>
      <c r="AI134" s="132" t="s">
        <v>93</v>
      </c>
      <c r="AJ134" s="98"/>
    </row>
    <row r="135" spans="1:36" ht="15" customHeight="1" thickBot="1" x14ac:dyDescent="0.25">
      <c r="A135" s="100">
        <v>8</v>
      </c>
      <c r="B135" s="100" t="s">
        <v>158</v>
      </c>
      <c r="C135" s="100">
        <v>44</v>
      </c>
      <c r="D135" s="100" t="s">
        <v>159</v>
      </c>
      <c r="E135" s="133">
        <v>39.050960000000003</v>
      </c>
      <c r="F135" s="133">
        <v>-2.0907</v>
      </c>
      <c r="G135" s="100" t="s">
        <v>93</v>
      </c>
      <c r="H135" s="100" t="s">
        <v>160</v>
      </c>
      <c r="I135" s="134">
        <v>43256</v>
      </c>
      <c r="J135" s="99" t="s">
        <v>94</v>
      </c>
      <c r="K135" s="100" t="s">
        <v>93</v>
      </c>
      <c r="L135" s="104">
        <f>AVERAGE(L133:L134)</f>
        <v>3.9966666666649999</v>
      </c>
      <c r="M135" s="104">
        <f>SQRT((SQRT(M133^2+M134^2)/2)^2+(STDEV(L133:L134)/SQRT(2))^2)</f>
        <v>1.2758471938847165</v>
      </c>
      <c r="N135" s="104">
        <f>AVERAGE(N133:N134)</f>
        <v>5.2650000000000006</v>
      </c>
      <c r="O135" s="105">
        <f>SQRT((SQRT(O133^2+O134^2)/2)^2+(STDEV(N133:N134)/SQRT(2))^2)</f>
        <v>0.54166878460762291</v>
      </c>
      <c r="P135" s="99" t="s">
        <v>94</v>
      </c>
      <c r="Q135" s="100" t="s">
        <v>93</v>
      </c>
      <c r="R135" s="106">
        <f>AVERAGE(R133:R134)</f>
        <v>0.94</v>
      </c>
      <c r="S135" s="105">
        <f>SQRT((SQRT(S133^2+S134^2)/2)^2+(STDEV(R133:R134)/SQRT(2))^2)</f>
        <v>3.6580554093150683E-2</v>
      </c>
      <c r="T135" s="99" t="s">
        <v>94</v>
      </c>
      <c r="U135" s="100" t="s">
        <v>93</v>
      </c>
      <c r="V135" s="106">
        <f>AVERAGE(V133:V134)</f>
        <v>0.91591183688700006</v>
      </c>
      <c r="W135" s="109">
        <f>SQRT((SQRT(W133^2+W134^2)/2)^2+(STDEV(V133:V134)/SQRT(2))^2)</f>
        <v>2.6193101446907365E-2</v>
      </c>
      <c r="X135" s="110" t="s">
        <v>93</v>
      </c>
      <c r="Y135" s="100" t="s">
        <v>93</v>
      </c>
      <c r="Z135" s="100" t="s">
        <v>93</v>
      </c>
      <c r="AA135" s="100" t="s">
        <v>93</v>
      </c>
      <c r="AB135" s="100" t="s">
        <v>93</v>
      </c>
      <c r="AC135" s="100" t="s">
        <v>93</v>
      </c>
      <c r="AD135" s="100" t="s">
        <v>93</v>
      </c>
      <c r="AE135" s="135" t="s">
        <v>93</v>
      </c>
      <c r="AF135" s="110"/>
      <c r="AG135" s="100"/>
      <c r="AH135" s="100"/>
      <c r="AI135" s="135"/>
      <c r="AJ135" s="112"/>
    </row>
    <row r="136" spans="1:36" ht="15" customHeight="1" x14ac:dyDescent="0.2">
      <c r="A136" s="80">
        <v>9</v>
      </c>
      <c r="B136" s="80" t="s">
        <v>161</v>
      </c>
      <c r="C136" s="80">
        <v>45</v>
      </c>
      <c r="D136" s="81" t="s">
        <v>162</v>
      </c>
      <c r="E136" s="136">
        <v>39.054369999999999</v>
      </c>
      <c r="F136" s="136">
        <v>-2.1014599999999999</v>
      </c>
      <c r="G136" s="80">
        <v>20</v>
      </c>
      <c r="H136" s="80" t="s">
        <v>163</v>
      </c>
      <c r="I136" s="83">
        <v>43256</v>
      </c>
      <c r="J136" s="115" t="s">
        <v>89</v>
      </c>
      <c r="K136" s="141">
        <v>17</v>
      </c>
      <c r="L136" s="85">
        <v>3.3333333333299998E-2</v>
      </c>
      <c r="M136" s="85">
        <v>5.24393511202E-3</v>
      </c>
      <c r="N136" s="85">
        <v>4.4999999999999998E-2</v>
      </c>
      <c r="O136" s="87">
        <v>9.1719514390200003E-3</v>
      </c>
      <c r="P136" s="115" t="s">
        <v>89</v>
      </c>
      <c r="Q136" s="141">
        <v>17</v>
      </c>
      <c r="R136" s="85">
        <v>0.03</v>
      </c>
      <c r="S136" s="87">
        <v>4.2439328171000002E-3</v>
      </c>
      <c r="T136" s="115" t="s">
        <v>89</v>
      </c>
      <c r="U136" s="141">
        <v>17</v>
      </c>
      <c r="V136" s="85">
        <v>9.6704517016000004E-3</v>
      </c>
      <c r="W136" s="87">
        <v>2.4199938307000002E-3</v>
      </c>
      <c r="X136" s="115" t="s">
        <v>93</v>
      </c>
      <c r="Y136" s="80" t="s">
        <v>93</v>
      </c>
      <c r="Z136" s="115" t="s">
        <v>93</v>
      </c>
      <c r="AA136" s="80" t="s">
        <v>93</v>
      </c>
      <c r="AB136" s="115" t="s">
        <v>93</v>
      </c>
      <c r="AC136" s="80" t="s">
        <v>93</v>
      </c>
      <c r="AD136" s="115" t="s">
        <v>93</v>
      </c>
      <c r="AE136" s="137" t="s">
        <v>93</v>
      </c>
      <c r="AF136" s="88">
        <v>0.03</v>
      </c>
      <c r="AG136" s="85">
        <v>0.74074074073999996</v>
      </c>
      <c r="AH136" s="85">
        <v>0.03</v>
      </c>
      <c r="AI136" s="87">
        <v>0.03</v>
      </c>
      <c r="AJ136" s="89"/>
    </row>
    <row r="137" spans="1:36" ht="15" customHeight="1" thickBot="1" x14ac:dyDescent="0.25">
      <c r="A137" s="101">
        <v>9</v>
      </c>
      <c r="B137" s="101" t="s">
        <v>161</v>
      </c>
      <c r="C137" s="101">
        <v>45</v>
      </c>
      <c r="D137" s="142" t="s">
        <v>162</v>
      </c>
      <c r="E137" s="143">
        <v>39.054369999999999</v>
      </c>
      <c r="F137" s="143">
        <v>-2.1014599999999999</v>
      </c>
      <c r="G137" s="101">
        <v>20</v>
      </c>
      <c r="H137" s="101" t="s">
        <v>163</v>
      </c>
      <c r="I137" s="103">
        <v>43256</v>
      </c>
      <c r="J137" s="144" t="s">
        <v>94</v>
      </c>
      <c r="K137" s="145" t="s">
        <v>93</v>
      </c>
      <c r="L137" s="107">
        <v>3.3333333333299998E-2</v>
      </c>
      <c r="M137" s="107">
        <v>5.24393511202E-3</v>
      </c>
      <c r="N137" s="107">
        <v>4.4999999999999998E-2</v>
      </c>
      <c r="O137" s="146">
        <v>9.1719514390200003E-3</v>
      </c>
      <c r="P137" s="144" t="s">
        <v>94</v>
      </c>
      <c r="Q137" s="145" t="s">
        <v>93</v>
      </c>
      <c r="R137" s="107">
        <v>0.03</v>
      </c>
      <c r="S137" s="146">
        <v>4.2439328171000002E-3</v>
      </c>
      <c r="T137" s="144" t="s">
        <v>94</v>
      </c>
      <c r="U137" s="145" t="s">
        <v>93</v>
      </c>
      <c r="V137" s="107">
        <v>9.6704517016000004E-3</v>
      </c>
      <c r="W137" s="146">
        <v>2.4199938307000002E-3</v>
      </c>
      <c r="X137" s="144" t="s">
        <v>93</v>
      </c>
      <c r="Y137" s="144" t="s">
        <v>93</v>
      </c>
      <c r="Z137" s="144" t="s">
        <v>93</v>
      </c>
      <c r="AA137" s="144" t="s">
        <v>93</v>
      </c>
      <c r="AB137" s="144" t="s">
        <v>93</v>
      </c>
      <c r="AC137" s="144" t="s">
        <v>93</v>
      </c>
      <c r="AD137" s="144" t="s">
        <v>93</v>
      </c>
      <c r="AE137" s="147" t="s">
        <v>93</v>
      </c>
      <c r="AF137" s="148"/>
      <c r="AG137" s="107"/>
      <c r="AH137" s="107"/>
      <c r="AI137" s="146"/>
      <c r="AJ137" s="149"/>
    </row>
    <row r="138" spans="1:36" ht="15" customHeight="1" x14ac:dyDescent="0.2">
      <c r="A138" s="80">
        <v>9</v>
      </c>
      <c r="B138" s="80" t="s">
        <v>161</v>
      </c>
      <c r="C138" s="80">
        <v>46</v>
      </c>
      <c r="D138" s="81" t="s">
        <v>164</v>
      </c>
      <c r="E138" s="136">
        <v>39.054400000000001</v>
      </c>
      <c r="F138" s="136">
        <v>-2.1019100000000002</v>
      </c>
      <c r="G138" s="80">
        <v>20</v>
      </c>
      <c r="H138" s="80" t="s">
        <v>163</v>
      </c>
      <c r="I138" s="83">
        <v>43256</v>
      </c>
      <c r="J138" s="115" t="s">
        <v>89</v>
      </c>
      <c r="K138" s="141">
        <v>14</v>
      </c>
      <c r="L138" s="85">
        <v>0.01</v>
      </c>
      <c r="M138" s="85">
        <v>1.6517285558199999E-3</v>
      </c>
      <c r="N138" s="85">
        <v>0.01</v>
      </c>
      <c r="O138" s="87">
        <v>2.5889783948999999E-3</v>
      </c>
      <c r="P138" s="115" t="s">
        <v>89</v>
      </c>
      <c r="Q138" s="141">
        <v>14</v>
      </c>
      <c r="R138" s="85">
        <v>0.01</v>
      </c>
      <c r="S138" s="87">
        <v>2.3000549748099998E-3</v>
      </c>
      <c r="T138" s="115" t="s">
        <v>89</v>
      </c>
      <c r="U138" s="141">
        <v>14</v>
      </c>
      <c r="V138" s="85">
        <v>8.2514475015600004E-3</v>
      </c>
      <c r="W138" s="87">
        <v>2.4404966588500001E-3</v>
      </c>
      <c r="X138" s="115" t="s">
        <v>93</v>
      </c>
      <c r="Y138" s="80" t="s">
        <v>93</v>
      </c>
      <c r="Z138" s="115" t="s">
        <v>93</v>
      </c>
      <c r="AA138" s="80" t="s">
        <v>93</v>
      </c>
      <c r="AB138" s="115" t="s">
        <v>93</v>
      </c>
      <c r="AC138" s="80" t="s">
        <v>93</v>
      </c>
      <c r="AD138" s="115" t="s">
        <v>93</v>
      </c>
      <c r="AE138" s="137" t="s">
        <v>93</v>
      </c>
      <c r="AF138" s="88">
        <v>8.9999999999999993E-3</v>
      </c>
      <c r="AG138" s="85">
        <v>1</v>
      </c>
      <c r="AH138" s="85">
        <v>0.01</v>
      </c>
      <c r="AI138" s="87">
        <v>0.01</v>
      </c>
      <c r="AJ138" s="89"/>
    </row>
    <row r="139" spans="1:36" ht="15" customHeight="1" thickBot="1" x14ac:dyDescent="0.25">
      <c r="A139" s="101">
        <v>9</v>
      </c>
      <c r="B139" s="101" t="s">
        <v>161</v>
      </c>
      <c r="C139" s="101">
        <v>46</v>
      </c>
      <c r="D139" s="142" t="s">
        <v>164</v>
      </c>
      <c r="E139" s="143">
        <v>39.054400000000001</v>
      </c>
      <c r="F139" s="143">
        <v>-2.1019100000000002</v>
      </c>
      <c r="G139" s="101">
        <v>20</v>
      </c>
      <c r="H139" s="101" t="s">
        <v>163</v>
      </c>
      <c r="I139" s="103">
        <v>43256</v>
      </c>
      <c r="J139" s="144" t="s">
        <v>94</v>
      </c>
      <c r="K139" s="145" t="s">
        <v>93</v>
      </c>
      <c r="L139" s="107">
        <v>0.01</v>
      </c>
      <c r="M139" s="107">
        <v>1.6517285558199999E-3</v>
      </c>
      <c r="N139" s="107">
        <v>0.01</v>
      </c>
      <c r="O139" s="146">
        <v>2.5889783948999999E-3</v>
      </c>
      <c r="P139" s="144" t="s">
        <v>94</v>
      </c>
      <c r="Q139" s="145" t="s">
        <v>93</v>
      </c>
      <c r="R139" s="107">
        <v>0.01</v>
      </c>
      <c r="S139" s="146">
        <v>2.3000549748099998E-3</v>
      </c>
      <c r="T139" s="144" t="s">
        <v>94</v>
      </c>
      <c r="U139" s="145" t="s">
        <v>93</v>
      </c>
      <c r="V139" s="107">
        <v>8.2514475015600004E-3</v>
      </c>
      <c r="W139" s="146">
        <v>2.4404966588500001E-3</v>
      </c>
      <c r="X139" s="144" t="s">
        <v>93</v>
      </c>
      <c r="Y139" s="144" t="s">
        <v>93</v>
      </c>
      <c r="Z139" s="144" t="s">
        <v>93</v>
      </c>
      <c r="AA139" s="144" t="s">
        <v>93</v>
      </c>
      <c r="AB139" s="144" t="s">
        <v>93</v>
      </c>
      <c r="AC139" s="144" t="s">
        <v>93</v>
      </c>
      <c r="AD139" s="144" t="s">
        <v>93</v>
      </c>
      <c r="AE139" s="147" t="s">
        <v>93</v>
      </c>
      <c r="AF139" s="148"/>
      <c r="AG139" s="107"/>
      <c r="AH139" s="107"/>
      <c r="AI139" s="146"/>
      <c r="AJ139" s="149"/>
    </row>
    <row r="140" spans="1:36" ht="15" customHeight="1" x14ac:dyDescent="0.2">
      <c r="A140" s="80">
        <v>10</v>
      </c>
      <c r="B140" s="80" t="s">
        <v>165</v>
      </c>
      <c r="C140" s="80">
        <v>47</v>
      </c>
      <c r="D140" s="81" t="s">
        <v>166</v>
      </c>
      <c r="E140" s="136">
        <v>39.043689999999998</v>
      </c>
      <c r="F140" s="136">
        <v>-2.09144</v>
      </c>
      <c r="G140" s="140" t="s">
        <v>93</v>
      </c>
      <c r="H140" s="80" t="s">
        <v>163</v>
      </c>
      <c r="I140" s="83">
        <v>43253</v>
      </c>
      <c r="J140" s="115" t="s">
        <v>89</v>
      </c>
      <c r="K140" s="141">
        <v>1</v>
      </c>
      <c r="L140" s="85">
        <v>0</v>
      </c>
      <c r="M140" s="85">
        <v>0</v>
      </c>
      <c r="N140" s="85">
        <v>0</v>
      </c>
      <c r="O140" s="87">
        <v>0</v>
      </c>
      <c r="P140" s="115" t="s">
        <v>89</v>
      </c>
      <c r="Q140" s="141">
        <v>1</v>
      </c>
      <c r="R140" s="85">
        <v>0</v>
      </c>
      <c r="S140" s="87">
        <v>0</v>
      </c>
      <c r="T140" s="115" t="s">
        <v>89</v>
      </c>
      <c r="U140" s="141">
        <v>1</v>
      </c>
      <c r="V140" s="85">
        <v>0</v>
      </c>
      <c r="W140" s="87">
        <v>0</v>
      </c>
      <c r="X140" s="115" t="s">
        <v>167</v>
      </c>
      <c r="Y140" s="80">
        <v>1</v>
      </c>
      <c r="Z140" s="85">
        <v>0</v>
      </c>
      <c r="AA140" s="85">
        <v>0</v>
      </c>
      <c r="AB140" s="85">
        <v>0</v>
      </c>
      <c r="AC140" s="85">
        <v>0</v>
      </c>
      <c r="AD140" s="85">
        <v>0</v>
      </c>
      <c r="AE140" s="87">
        <v>0</v>
      </c>
      <c r="AF140" s="88" t="s">
        <v>93</v>
      </c>
      <c r="AG140" s="85" t="s">
        <v>93</v>
      </c>
      <c r="AH140" s="85" t="s">
        <v>93</v>
      </c>
      <c r="AI140" s="87" t="s">
        <v>93</v>
      </c>
      <c r="AJ140" s="116"/>
    </row>
    <row r="141" spans="1:36" ht="15" customHeight="1" thickBot="1" x14ac:dyDescent="0.25">
      <c r="A141" s="101">
        <v>10</v>
      </c>
      <c r="B141" s="101" t="s">
        <v>165</v>
      </c>
      <c r="C141" s="101">
        <v>47</v>
      </c>
      <c r="D141" s="142" t="s">
        <v>166</v>
      </c>
      <c r="E141" s="143">
        <v>39.043689999999998</v>
      </c>
      <c r="F141" s="143">
        <v>-2.09144</v>
      </c>
      <c r="G141" s="150" t="s">
        <v>93</v>
      </c>
      <c r="H141" s="101" t="s">
        <v>163</v>
      </c>
      <c r="I141" s="103">
        <v>43253</v>
      </c>
      <c r="J141" s="144" t="s">
        <v>94</v>
      </c>
      <c r="K141" s="145" t="s">
        <v>93</v>
      </c>
      <c r="L141" s="107">
        <v>0</v>
      </c>
      <c r="M141" s="107">
        <v>0</v>
      </c>
      <c r="N141" s="107">
        <v>0</v>
      </c>
      <c r="O141" s="146">
        <v>0</v>
      </c>
      <c r="P141" s="144" t="s">
        <v>94</v>
      </c>
      <c r="Q141" s="145" t="s">
        <v>93</v>
      </c>
      <c r="R141" s="107">
        <v>0</v>
      </c>
      <c r="S141" s="146">
        <v>0</v>
      </c>
      <c r="T141" s="144" t="s">
        <v>94</v>
      </c>
      <c r="U141" s="145" t="s">
        <v>93</v>
      </c>
      <c r="V141" s="107">
        <v>0</v>
      </c>
      <c r="W141" s="146">
        <v>0</v>
      </c>
      <c r="X141" s="144" t="s">
        <v>167</v>
      </c>
      <c r="Y141" s="101">
        <v>1</v>
      </c>
      <c r="Z141" s="107">
        <v>0</v>
      </c>
      <c r="AA141" s="107">
        <v>0</v>
      </c>
      <c r="AB141" s="107">
        <v>0</v>
      </c>
      <c r="AC141" s="107">
        <v>0</v>
      </c>
      <c r="AD141" s="107">
        <v>0</v>
      </c>
      <c r="AE141" s="146">
        <v>0</v>
      </c>
      <c r="AF141" s="148" t="s">
        <v>93</v>
      </c>
      <c r="AG141" s="107" t="s">
        <v>93</v>
      </c>
      <c r="AH141" s="107" t="s">
        <v>93</v>
      </c>
      <c r="AI141" s="146" t="s">
        <v>93</v>
      </c>
      <c r="AJ141" s="151"/>
    </row>
    <row r="142" spans="1:36" ht="15" customHeight="1" x14ac:dyDescent="0.2">
      <c r="A142" s="80">
        <v>11</v>
      </c>
      <c r="B142" s="80" t="s">
        <v>168</v>
      </c>
      <c r="C142" s="80">
        <v>48</v>
      </c>
      <c r="D142" s="80" t="s">
        <v>169</v>
      </c>
      <c r="E142" s="136">
        <v>39.043190000000003</v>
      </c>
      <c r="F142" s="136">
        <v>-2.0938099999999999</v>
      </c>
      <c r="G142" s="80" t="s">
        <v>93</v>
      </c>
      <c r="H142" s="80" t="s">
        <v>163</v>
      </c>
      <c r="I142" s="83">
        <v>43253</v>
      </c>
      <c r="J142" s="115" t="s">
        <v>89</v>
      </c>
      <c r="K142" s="80">
        <v>2</v>
      </c>
      <c r="L142" s="85">
        <v>0</v>
      </c>
      <c r="M142" s="85">
        <v>0</v>
      </c>
      <c r="N142" s="85">
        <v>0</v>
      </c>
      <c r="O142" s="87">
        <v>0</v>
      </c>
      <c r="P142" s="115" t="s">
        <v>89</v>
      </c>
      <c r="Q142" s="80">
        <v>2</v>
      </c>
      <c r="R142" s="85">
        <v>0</v>
      </c>
      <c r="S142" s="87">
        <v>0</v>
      </c>
      <c r="T142" s="115" t="s">
        <v>89</v>
      </c>
      <c r="U142" s="80">
        <v>2</v>
      </c>
      <c r="V142" s="85">
        <v>0</v>
      </c>
      <c r="W142" s="87">
        <v>0</v>
      </c>
      <c r="X142" s="115" t="s">
        <v>167</v>
      </c>
      <c r="Y142" s="80">
        <v>1</v>
      </c>
      <c r="Z142" s="85">
        <v>0</v>
      </c>
      <c r="AA142" s="85">
        <v>0</v>
      </c>
      <c r="AB142" s="85">
        <v>0</v>
      </c>
      <c r="AC142" s="85">
        <v>0</v>
      </c>
      <c r="AD142" s="85">
        <v>0</v>
      </c>
      <c r="AE142" s="87">
        <v>0</v>
      </c>
      <c r="AF142" s="115" t="s">
        <v>93</v>
      </c>
      <c r="AG142" s="80" t="s">
        <v>93</v>
      </c>
      <c r="AH142" s="80" t="s">
        <v>93</v>
      </c>
      <c r="AI142" s="137" t="s">
        <v>93</v>
      </c>
      <c r="AJ142" s="116"/>
    </row>
    <row r="143" spans="1:36" ht="15" customHeight="1" thickBot="1" x14ac:dyDescent="0.25">
      <c r="A143" s="101">
        <v>11</v>
      </c>
      <c r="B143" s="101" t="s">
        <v>168</v>
      </c>
      <c r="C143" s="101">
        <v>48</v>
      </c>
      <c r="D143" s="101" t="s">
        <v>169</v>
      </c>
      <c r="E143" s="143">
        <v>39.043190000000003</v>
      </c>
      <c r="F143" s="143">
        <v>-2.0938099999999999</v>
      </c>
      <c r="G143" s="101" t="s">
        <v>93</v>
      </c>
      <c r="H143" s="101" t="s">
        <v>163</v>
      </c>
      <c r="I143" s="103">
        <v>43253</v>
      </c>
      <c r="J143" s="144" t="s">
        <v>94</v>
      </c>
      <c r="K143" s="101" t="s">
        <v>93</v>
      </c>
      <c r="L143" s="107">
        <v>0</v>
      </c>
      <c r="M143" s="107">
        <v>0</v>
      </c>
      <c r="N143" s="107">
        <v>0</v>
      </c>
      <c r="O143" s="146">
        <v>0</v>
      </c>
      <c r="P143" s="144" t="s">
        <v>94</v>
      </c>
      <c r="Q143" s="101" t="s">
        <v>93</v>
      </c>
      <c r="R143" s="107">
        <v>0</v>
      </c>
      <c r="S143" s="146">
        <v>0</v>
      </c>
      <c r="T143" s="144" t="s">
        <v>94</v>
      </c>
      <c r="U143" s="101" t="s">
        <v>93</v>
      </c>
      <c r="V143" s="107">
        <v>0</v>
      </c>
      <c r="W143" s="146">
        <v>0</v>
      </c>
      <c r="X143" s="144" t="s">
        <v>167</v>
      </c>
      <c r="Y143" s="101">
        <v>1</v>
      </c>
      <c r="Z143" s="107">
        <v>0</v>
      </c>
      <c r="AA143" s="107">
        <v>0</v>
      </c>
      <c r="AB143" s="107">
        <v>0</v>
      </c>
      <c r="AC143" s="107">
        <v>0</v>
      </c>
      <c r="AD143" s="107">
        <v>0</v>
      </c>
      <c r="AE143" s="146">
        <v>0</v>
      </c>
      <c r="AF143" s="144" t="s">
        <v>93</v>
      </c>
      <c r="AG143" s="101" t="s">
        <v>93</v>
      </c>
      <c r="AH143" s="101" t="s">
        <v>93</v>
      </c>
      <c r="AI143" s="147" t="s">
        <v>93</v>
      </c>
      <c r="AJ143" s="151"/>
    </row>
    <row r="144" spans="1:36" ht="15" customHeight="1" x14ac:dyDescent="0.2">
      <c r="A144" s="80">
        <v>12</v>
      </c>
      <c r="B144" s="80" t="s">
        <v>170</v>
      </c>
      <c r="C144" s="80">
        <v>49</v>
      </c>
      <c r="D144" s="80" t="s">
        <v>171</v>
      </c>
      <c r="E144" s="136">
        <v>39.059399999999997</v>
      </c>
      <c r="F144" s="136">
        <v>-2.0922000000000001</v>
      </c>
      <c r="G144" s="80" t="s">
        <v>93</v>
      </c>
      <c r="H144" s="80" t="s">
        <v>163</v>
      </c>
      <c r="I144" s="83">
        <v>43258</v>
      </c>
      <c r="J144" s="115" t="s">
        <v>89</v>
      </c>
      <c r="K144" s="80">
        <v>2</v>
      </c>
      <c r="L144" s="85">
        <v>0</v>
      </c>
      <c r="M144" s="85">
        <v>0</v>
      </c>
      <c r="N144" s="85">
        <v>0</v>
      </c>
      <c r="O144" s="87">
        <v>0</v>
      </c>
      <c r="P144" s="115" t="s">
        <v>89</v>
      </c>
      <c r="Q144" s="80">
        <v>2</v>
      </c>
      <c r="R144" s="85">
        <v>0</v>
      </c>
      <c r="S144" s="87">
        <v>0</v>
      </c>
      <c r="T144" s="115" t="s">
        <v>89</v>
      </c>
      <c r="U144" s="80">
        <v>2</v>
      </c>
      <c r="V144" s="85">
        <v>0</v>
      </c>
      <c r="W144" s="87">
        <v>0</v>
      </c>
      <c r="X144" s="115" t="s">
        <v>167</v>
      </c>
      <c r="Y144" s="80">
        <v>1</v>
      </c>
      <c r="Z144" s="85">
        <v>0</v>
      </c>
      <c r="AA144" s="85">
        <v>0</v>
      </c>
      <c r="AB144" s="85">
        <v>0</v>
      </c>
      <c r="AC144" s="85">
        <v>0</v>
      </c>
      <c r="AD144" s="85">
        <v>0</v>
      </c>
      <c r="AE144" s="87">
        <v>0</v>
      </c>
      <c r="AF144" s="115" t="s">
        <v>93</v>
      </c>
      <c r="AG144" s="80" t="s">
        <v>93</v>
      </c>
      <c r="AH144" s="80" t="s">
        <v>93</v>
      </c>
      <c r="AI144" s="137" t="s">
        <v>93</v>
      </c>
      <c r="AJ144" s="116"/>
    </row>
    <row r="145" spans="1:36" ht="15" customHeight="1" thickBot="1" x14ac:dyDescent="0.25">
      <c r="A145" s="101">
        <v>12</v>
      </c>
      <c r="B145" s="101" t="s">
        <v>170</v>
      </c>
      <c r="C145" s="101">
        <v>49</v>
      </c>
      <c r="D145" s="101" t="s">
        <v>171</v>
      </c>
      <c r="E145" s="143">
        <v>39.059399999999997</v>
      </c>
      <c r="F145" s="143">
        <v>-2.0922000000000001</v>
      </c>
      <c r="G145" s="101" t="s">
        <v>93</v>
      </c>
      <c r="H145" s="101" t="s">
        <v>163</v>
      </c>
      <c r="I145" s="103">
        <v>43258</v>
      </c>
      <c r="J145" s="144" t="s">
        <v>94</v>
      </c>
      <c r="K145" s="101" t="s">
        <v>93</v>
      </c>
      <c r="L145" s="107">
        <v>0</v>
      </c>
      <c r="M145" s="107">
        <v>0</v>
      </c>
      <c r="N145" s="107">
        <v>0</v>
      </c>
      <c r="O145" s="146">
        <v>0</v>
      </c>
      <c r="P145" s="144" t="s">
        <v>94</v>
      </c>
      <c r="Q145" s="101" t="s">
        <v>93</v>
      </c>
      <c r="R145" s="107">
        <v>0</v>
      </c>
      <c r="S145" s="146">
        <v>0</v>
      </c>
      <c r="T145" s="144" t="s">
        <v>94</v>
      </c>
      <c r="U145" s="101" t="s">
        <v>93</v>
      </c>
      <c r="V145" s="107">
        <v>0</v>
      </c>
      <c r="W145" s="146">
        <v>0</v>
      </c>
      <c r="X145" s="144" t="s">
        <v>167</v>
      </c>
      <c r="Y145" s="101">
        <v>1</v>
      </c>
      <c r="Z145" s="107">
        <v>0</v>
      </c>
      <c r="AA145" s="107">
        <v>0</v>
      </c>
      <c r="AB145" s="107">
        <v>0</v>
      </c>
      <c r="AC145" s="107">
        <v>0</v>
      </c>
      <c r="AD145" s="107">
        <v>0</v>
      </c>
      <c r="AE145" s="146">
        <v>0</v>
      </c>
      <c r="AF145" s="144" t="s">
        <v>93</v>
      </c>
      <c r="AG145" s="101" t="s">
        <v>93</v>
      </c>
      <c r="AH145" s="101" t="s">
        <v>93</v>
      </c>
      <c r="AI145" s="147" t="s">
        <v>93</v>
      </c>
      <c r="AJ145" s="151"/>
    </row>
    <row r="146" spans="1:36" ht="15" customHeight="1" x14ac:dyDescent="0.2">
      <c r="A146" s="80">
        <v>13</v>
      </c>
      <c r="B146" s="80" t="s">
        <v>172</v>
      </c>
      <c r="C146" s="80">
        <v>50</v>
      </c>
      <c r="D146" s="80" t="s">
        <v>173</v>
      </c>
      <c r="E146" s="136">
        <v>39.055390000000003</v>
      </c>
      <c r="F146" s="136">
        <v>-2.0833900000000001</v>
      </c>
      <c r="G146" s="80" t="s">
        <v>93</v>
      </c>
      <c r="H146" s="80" t="s">
        <v>163</v>
      </c>
      <c r="I146" s="83">
        <v>43258</v>
      </c>
      <c r="J146" s="115" t="s">
        <v>89</v>
      </c>
      <c r="K146" s="80">
        <v>2</v>
      </c>
      <c r="L146" s="85">
        <v>0</v>
      </c>
      <c r="M146" s="85">
        <v>0</v>
      </c>
      <c r="N146" s="85">
        <v>0</v>
      </c>
      <c r="O146" s="87">
        <v>0</v>
      </c>
      <c r="P146" s="115" t="s">
        <v>89</v>
      </c>
      <c r="Q146" s="80">
        <v>2</v>
      </c>
      <c r="R146" s="85">
        <v>0</v>
      </c>
      <c r="S146" s="87">
        <v>0</v>
      </c>
      <c r="T146" s="115" t="s">
        <v>89</v>
      </c>
      <c r="U146" s="80">
        <v>2</v>
      </c>
      <c r="V146" s="85">
        <v>0</v>
      </c>
      <c r="W146" s="87">
        <v>0</v>
      </c>
      <c r="X146" s="115" t="s">
        <v>167</v>
      </c>
      <c r="Y146" s="80">
        <v>1</v>
      </c>
      <c r="Z146" s="85">
        <v>0</v>
      </c>
      <c r="AA146" s="85">
        <v>0</v>
      </c>
      <c r="AB146" s="85">
        <v>0</v>
      </c>
      <c r="AC146" s="85">
        <v>0</v>
      </c>
      <c r="AD146" s="85">
        <v>0</v>
      </c>
      <c r="AE146" s="87">
        <v>0</v>
      </c>
      <c r="AF146" s="115" t="s">
        <v>93</v>
      </c>
      <c r="AG146" s="80" t="s">
        <v>93</v>
      </c>
      <c r="AH146" s="80" t="s">
        <v>93</v>
      </c>
      <c r="AI146" s="137" t="s">
        <v>93</v>
      </c>
      <c r="AJ146" s="116"/>
    </row>
    <row r="147" spans="1:36" ht="15" customHeight="1" thickBot="1" x14ac:dyDescent="0.25">
      <c r="A147" s="101">
        <v>13</v>
      </c>
      <c r="B147" s="101" t="s">
        <v>172</v>
      </c>
      <c r="C147" s="101">
        <v>50</v>
      </c>
      <c r="D147" s="101" t="s">
        <v>173</v>
      </c>
      <c r="E147" s="143">
        <v>39.055390000000003</v>
      </c>
      <c r="F147" s="143">
        <v>-2.0833900000000001</v>
      </c>
      <c r="G147" s="101" t="s">
        <v>93</v>
      </c>
      <c r="H147" s="101" t="s">
        <v>163</v>
      </c>
      <c r="I147" s="103">
        <v>43258</v>
      </c>
      <c r="J147" s="144" t="s">
        <v>94</v>
      </c>
      <c r="K147" s="101" t="s">
        <v>93</v>
      </c>
      <c r="L147" s="107">
        <v>0</v>
      </c>
      <c r="M147" s="107">
        <v>0</v>
      </c>
      <c r="N147" s="107">
        <v>0</v>
      </c>
      <c r="O147" s="146">
        <v>0</v>
      </c>
      <c r="P147" s="144" t="s">
        <v>94</v>
      </c>
      <c r="Q147" s="101" t="s">
        <v>93</v>
      </c>
      <c r="R147" s="107">
        <v>0</v>
      </c>
      <c r="S147" s="146">
        <v>0</v>
      </c>
      <c r="T147" s="144" t="s">
        <v>94</v>
      </c>
      <c r="U147" s="101" t="s">
        <v>93</v>
      </c>
      <c r="V147" s="107">
        <v>0</v>
      </c>
      <c r="W147" s="146">
        <v>0</v>
      </c>
      <c r="X147" s="144" t="s">
        <v>167</v>
      </c>
      <c r="Y147" s="101">
        <v>1</v>
      </c>
      <c r="Z147" s="107">
        <v>0</v>
      </c>
      <c r="AA147" s="107">
        <v>0</v>
      </c>
      <c r="AB147" s="107">
        <v>0</v>
      </c>
      <c r="AC147" s="107">
        <v>0</v>
      </c>
      <c r="AD147" s="107">
        <v>0</v>
      </c>
      <c r="AE147" s="146">
        <v>0</v>
      </c>
      <c r="AF147" s="144" t="s">
        <v>93</v>
      </c>
      <c r="AG147" s="101" t="s">
        <v>93</v>
      </c>
      <c r="AH147" s="101" t="s">
        <v>93</v>
      </c>
      <c r="AI147" s="147" t="s">
        <v>93</v>
      </c>
      <c r="AJ147" s="151"/>
    </row>
    <row r="148" spans="1:36" ht="15" customHeight="1" x14ac:dyDescent="0.2">
      <c r="A148" s="80">
        <v>14</v>
      </c>
      <c r="B148" s="80" t="s">
        <v>174</v>
      </c>
      <c r="C148" s="80">
        <v>51</v>
      </c>
      <c r="D148" s="80" t="s">
        <v>175</v>
      </c>
      <c r="E148" s="136">
        <v>39.049500000000002</v>
      </c>
      <c r="F148" s="136">
        <v>-2.0889000000000002</v>
      </c>
      <c r="G148" s="80" t="s">
        <v>93</v>
      </c>
      <c r="H148" s="80" t="s">
        <v>163</v>
      </c>
      <c r="I148" s="83">
        <v>43258</v>
      </c>
      <c r="J148" s="115" t="s">
        <v>89</v>
      </c>
      <c r="K148" s="80">
        <v>1</v>
      </c>
      <c r="L148" s="85">
        <v>0</v>
      </c>
      <c r="M148" s="85">
        <v>0</v>
      </c>
      <c r="N148" s="85">
        <v>0</v>
      </c>
      <c r="O148" s="87">
        <v>0</v>
      </c>
      <c r="P148" s="115" t="s">
        <v>89</v>
      </c>
      <c r="Q148" s="80">
        <v>1</v>
      </c>
      <c r="R148" s="85">
        <v>0</v>
      </c>
      <c r="S148" s="87">
        <v>0</v>
      </c>
      <c r="T148" s="115" t="s">
        <v>89</v>
      </c>
      <c r="U148" s="80">
        <v>1</v>
      </c>
      <c r="V148" s="85">
        <v>0</v>
      </c>
      <c r="W148" s="87">
        <v>0</v>
      </c>
      <c r="X148" s="115" t="s">
        <v>167</v>
      </c>
      <c r="Y148" s="80">
        <v>1</v>
      </c>
      <c r="Z148" s="85">
        <v>0</v>
      </c>
      <c r="AA148" s="85">
        <v>0</v>
      </c>
      <c r="AB148" s="85">
        <v>0</v>
      </c>
      <c r="AC148" s="85">
        <v>0</v>
      </c>
      <c r="AD148" s="85">
        <v>0</v>
      </c>
      <c r="AE148" s="87">
        <v>0</v>
      </c>
      <c r="AF148" s="115" t="s">
        <v>93</v>
      </c>
      <c r="AG148" s="80" t="s">
        <v>93</v>
      </c>
      <c r="AH148" s="80" t="s">
        <v>93</v>
      </c>
      <c r="AI148" s="137" t="s">
        <v>93</v>
      </c>
      <c r="AJ148" s="116"/>
    </row>
    <row r="149" spans="1:36" ht="15" customHeight="1" thickBot="1" x14ac:dyDescent="0.25">
      <c r="A149" s="101">
        <v>14</v>
      </c>
      <c r="B149" s="101" t="s">
        <v>174</v>
      </c>
      <c r="C149" s="101">
        <v>51</v>
      </c>
      <c r="D149" s="101" t="s">
        <v>175</v>
      </c>
      <c r="E149" s="143">
        <v>39.049500000000002</v>
      </c>
      <c r="F149" s="143">
        <v>-2.0889000000000002</v>
      </c>
      <c r="G149" s="101" t="s">
        <v>93</v>
      </c>
      <c r="H149" s="101" t="s">
        <v>163</v>
      </c>
      <c r="I149" s="103">
        <v>43258</v>
      </c>
      <c r="J149" s="144" t="s">
        <v>94</v>
      </c>
      <c r="K149" s="101" t="s">
        <v>93</v>
      </c>
      <c r="L149" s="107">
        <v>0</v>
      </c>
      <c r="M149" s="107">
        <v>0</v>
      </c>
      <c r="N149" s="107">
        <v>0</v>
      </c>
      <c r="O149" s="146">
        <v>0</v>
      </c>
      <c r="P149" s="144" t="s">
        <v>94</v>
      </c>
      <c r="Q149" s="101" t="s">
        <v>93</v>
      </c>
      <c r="R149" s="107">
        <v>0</v>
      </c>
      <c r="S149" s="146">
        <v>0</v>
      </c>
      <c r="T149" s="144" t="s">
        <v>94</v>
      </c>
      <c r="U149" s="101" t="s">
        <v>93</v>
      </c>
      <c r="V149" s="107">
        <v>0</v>
      </c>
      <c r="W149" s="146">
        <v>0</v>
      </c>
      <c r="X149" s="144" t="s">
        <v>167</v>
      </c>
      <c r="Y149" s="101">
        <v>1</v>
      </c>
      <c r="Z149" s="107">
        <v>0</v>
      </c>
      <c r="AA149" s="107">
        <v>0</v>
      </c>
      <c r="AB149" s="107">
        <v>0</v>
      </c>
      <c r="AC149" s="107">
        <v>0</v>
      </c>
      <c r="AD149" s="107">
        <v>0</v>
      </c>
      <c r="AE149" s="146">
        <v>0</v>
      </c>
      <c r="AF149" s="144" t="s">
        <v>93</v>
      </c>
      <c r="AG149" s="101" t="s">
        <v>93</v>
      </c>
      <c r="AH149" s="101" t="s">
        <v>93</v>
      </c>
      <c r="AI149" s="147" t="s">
        <v>93</v>
      </c>
      <c r="AJ149" s="151"/>
    </row>
    <row r="150" spans="1:36" ht="15" customHeight="1" x14ac:dyDescent="0.2">
      <c r="A150" s="80">
        <v>15</v>
      </c>
      <c r="B150" s="80" t="s">
        <v>176</v>
      </c>
      <c r="C150" s="80">
        <v>52</v>
      </c>
      <c r="D150" s="80" t="s">
        <v>176</v>
      </c>
      <c r="E150" s="136">
        <v>39.043599999999998</v>
      </c>
      <c r="F150" s="136">
        <v>-2.0970599999999999</v>
      </c>
      <c r="G150" s="80" t="s">
        <v>93</v>
      </c>
      <c r="H150" s="80" t="s">
        <v>177</v>
      </c>
      <c r="I150" s="83">
        <v>43253</v>
      </c>
      <c r="J150" s="115" t="s">
        <v>89</v>
      </c>
      <c r="K150" s="80">
        <v>1</v>
      </c>
      <c r="L150" s="80" t="s">
        <v>93</v>
      </c>
      <c r="M150" s="80" t="s">
        <v>93</v>
      </c>
      <c r="N150" s="80" t="s">
        <v>93</v>
      </c>
      <c r="O150" s="137" t="s">
        <v>93</v>
      </c>
      <c r="P150" s="115" t="s">
        <v>89</v>
      </c>
      <c r="Q150" s="80">
        <v>1</v>
      </c>
      <c r="R150" s="80" t="s">
        <v>93</v>
      </c>
      <c r="S150" s="137" t="s">
        <v>93</v>
      </c>
      <c r="T150" s="115" t="s">
        <v>89</v>
      </c>
      <c r="U150" s="80">
        <v>1</v>
      </c>
      <c r="V150" s="80" t="s">
        <v>93</v>
      </c>
      <c r="W150" s="137" t="s">
        <v>93</v>
      </c>
      <c r="X150" s="115" t="s">
        <v>93</v>
      </c>
      <c r="Y150" s="80" t="s">
        <v>93</v>
      </c>
      <c r="Z150" s="80" t="s">
        <v>93</v>
      </c>
      <c r="AA150" s="80" t="s">
        <v>93</v>
      </c>
      <c r="AB150" s="85" t="s">
        <v>93</v>
      </c>
      <c r="AC150" s="80" t="s">
        <v>93</v>
      </c>
      <c r="AD150" s="80" t="s">
        <v>93</v>
      </c>
      <c r="AE150" s="137" t="s">
        <v>93</v>
      </c>
      <c r="AF150" s="115" t="s">
        <v>93</v>
      </c>
      <c r="AG150" s="80" t="s">
        <v>93</v>
      </c>
      <c r="AH150" s="80" t="s">
        <v>93</v>
      </c>
      <c r="AI150" s="137" t="s">
        <v>93</v>
      </c>
      <c r="AJ150" s="116"/>
    </row>
    <row r="151" spans="1:36" ht="15" customHeight="1" thickBot="1" x14ac:dyDescent="0.25">
      <c r="A151" s="100">
        <v>15</v>
      </c>
      <c r="B151" s="100" t="s">
        <v>176</v>
      </c>
      <c r="C151" s="100">
        <v>52</v>
      </c>
      <c r="D151" s="100" t="s">
        <v>176</v>
      </c>
      <c r="E151" s="133">
        <v>39.043599999999998</v>
      </c>
      <c r="F151" s="133">
        <v>-2.0970599999999999</v>
      </c>
      <c r="G151" s="100" t="s">
        <v>93</v>
      </c>
      <c r="H151" s="100" t="s">
        <v>177</v>
      </c>
      <c r="I151" s="134">
        <v>43253</v>
      </c>
      <c r="J151" s="110" t="s">
        <v>94</v>
      </c>
      <c r="K151" s="100" t="s">
        <v>93</v>
      </c>
      <c r="L151" s="100" t="s">
        <v>93</v>
      </c>
      <c r="M151" s="100" t="s">
        <v>93</v>
      </c>
      <c r="N151" s="100" t="s">
        <v>93</v>
      </c>
      <c r="O151" s="135" t="s">
        <v>93</v>
      </c>
      <c r="P151" s="110" t="s">
        <v>94</v>
      </c>
      <c r="Q151" s="100" t="s">
        <v>93</v>
      </c>
      <c r="R151" s="100" t="s">
        <v>93</v>
      </c>
      <c r="S151" s="135" t="s">
        <v>93</v>
      </c>
      <c r="T151" s="110" t="s">
        <v>94</v>
      </c>
      <c r="U151" s="100" t="s">
        <v>93</v>
      </c>
      <c r="V151" s="100" t="s">
        <v>93</v>
      </c>
      <c r="W151" s="135" t="s">
        <v>93</v>
      </c>
      <c r="X151" s="110" t="s">
        <v>93</v>
      </c>
      <c r="Y151" s="100" t="s">
        <v>93</v>
      </c>
      <c r="Z151" s="100" t="s">
        <v>93</v>
      </c>
      <c r="AA151" s="100" t="s">
        <v>93</v>
      </c>
      <c r="AB151" s="104" t="s">
        <v>93</v>
      </c>
      <c r="AC151" s="100" t="s">
        <v>93</v>
      </c>
      <c r="AD151" s="100" t="s">
        <v>93</v>
      </c>
      <c r="AE151" s="135" t="s">
        <v>93</v>
      </c>
      <c r="AF151" s="110" t="s">
        <v>93</v>
      </c>
      <c r="AG151" s="100" t="s">
        <v>93</v>
      </c>
      <c r="AH151" s="100" t="s">
        <v>93</v>
      </c>
      <c r="AI151" s="135" t="s">
        <v>93</v>
      </c>
      <c r="AJ151" s="112"/>
    </row>
  </sheetData>
  <autoFilter ref="J2:J151">
    <sortState ref="A4:AJ210">
      <sortCondition descending="1" ref="J1:J210"/>
    </sortState>
  </autoFilter>
  <sortState ref="A2:AJ210">
    <sortCondition ref="C1"/>
  </sortState>
  <mergeCells count="15">
    <mergeCell ref="A1:A2"/>
    <mergeCell ref="B1:B2"/>
    <mergeCell ref="C1:C2"/>
    <mergeCell ref="D1:D2"/>
    <mergeCell ref="E1:E2"/>
    <mergeCell ref="AJ1:AJ2"/>
    <mergeCell ref="F1:F2"/>
    <mergeCell ref="G1:G2"/>
    <mergeCell ref="H1:H2"/>
    <mergeCell ref="I1:I2"/>
    <mergeCell ref="AF1:AI1"/>
    <mergeCell ref="X1:AE1"/>
    <mergeCell ref="P1:S1"/>
    <mergeCell ref="J1:O1"/>
    <mergeCell ref="T1:W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activeCell="E36" sqref="E36"/>
    </sheetView>
  </sheetViews>
  <sheetFormatPr baseColWidth="10" defaultColWidth="11.42578125" defaultRowHeight="15" x14ac:dyDescent="0.25"/>
  <cols>
    <col min="1" max="1" width="13.5703125" bestFit="1" customWidth="1"/>
    <col min="2" max="2" width="19.5703125" bestFit="1" customWidth="1"/>
    <col min="3" max="3" width="7.140625" bestFit="1" customWidth="1"/>
    <col min="4" max="4" width="23" bestFit="1" customWidth="1"/>
    <col min="5" max="5" width="37.42578125" bestFit="1" customWidth="1"/>
    <col min="6" max="6" width="16.85546875" bestFit="1" customWidth="1"/>
    <col min="7" max="7" width="80.140625" bestFit="1" customWidth="1"/>
    <col min="8" max="8" width="40.28515625" bestFit="1" customWidth="1"/>
    <col min="9" max="9" width="39.7109375" bestFit="1" customWidth="1"/>
  </cols>
  <sheetData>
    <row r="2" spans="1:9" ht="15.75" thickBot="1" x14ac:dyDescent="0.3">
      <c r="A2" s="235" t="s">
        <v>178</v>
      </c>
      <c r="B2" s="236"/>
      <c r="C2" s="236"/>
      <c r="D2" s="236"/>
      <c r="E2" s="236"/>
      <c r="F2" s="236"/>
      <c r="G2" s="236"/>
      <c r="H2" s="236"/>
      <c r="I2" s="236"/>
    </row>
    <row r="3" spans="1:9" ht="15.75" thickBot="1" x14ac:dyDescent="0.3">
      <c r="A3" s="19" t="s">
        <v>179</v>
      </c>
      <c r="B3" s="25" t="s">
        <v>180</v>
      </c>
      <c r="C3" s="26" t="s">
        <v>181</v>
      </c>
      <c r="D3" s="19" t="s">
        <v>40</v>
      </c>
      <c r="E3" s="31" t="s">
        <v>182</v>
      </c>
      <c r="F3" s="19" t="s">
        <v>83</v>
      </c>
      <c r="G3" s="20" t="s">
        <v>34</v>
      </c>
      <c r="H3" s="21" t="s">
        <v>183</v>
      </c>
      <c r="I3" s="22" t="s">
        <v>73</v>
      </c>
    </row>
    <row r="4" spans="1:9" x14ac:dyDescent="0.25">
      <c r="A4" s="241" t="s">
        <v>38</v>
      </c>
      <c r="B4" s="231" t="s">
        <v>11</v>
      </c>
      <c r="C4" s="27">
        <v>52</v>
      </c>
      <c r="D4" s="4" t="s">
        <v>184</v>
      </c>
      <c r="E4" s="4" t="s">
        <v>185</v>
      </c>
      <c r="F4" s="231">
        <v>20</v>
      </c>
      <c r="G4" s="231" t="s">
        <v>186</v>
      </c>
      <c r="H4" s="231" t="s">
        <v>187</v>
      </c>
      <c r="I4" s="34" t="s">
        <v>188</v>
      </c>
    </row>
    <row r="5" spans="1:9" ht="26.25" thickBot="1" x14ac:dyDescent="0.3">
      <c r="A5" s="242"/>
      <c r="B5" s="232"/>
      <c r="C5" s="28">
        <v>44</v>
      </c>
      <c r="D5" s="6" t="s">
        <v>189</v>
      </c>
      <c r="E5" s="6" t="s">
        <v>190</v>
      </c>
      <c r="F5" s="243"/>
      <c r="G5" s="243"/>
      <c r="H5" s="232"/>
      <c r="I5" s="35"/>
    </row>
    <row r="6" spans="1:9" x14ac:dyDescent="0.25">
      <c r="A6" s="239" t="s">
        <v>49</v>
      </c>
      <c r="B6" s="231" t="s">
        <v>11</v>
      </c>
      <c r="C6" s="27">
        <v>52</v>
      </c>
      <c r="D6" s="4" t="s">
        <v>184</v>
      </c>
      <c r="E6" s="5" t="s">
        <v>185</v>
      </c>
      <c r="F6" s="243"/>
      <c r="G6" s="243"/>
      <c r="H6" s="231" t="s">
        <v>191</v>
      </c>
      <c r="I6" s="34" t="s">
        <v>188</v>
      </c>
    </row>
    <row r="7" spans="1:9" ht="26.25" thickBot="1" x14ac:dyDescent="0.3">
      <c r="A7" s="240"/>
      <c r="B7" s="232"/>
      <c r="C7" s="28">
        <v>44</v>
      </c>
      <c r="D7" s="6" t="s">
        <v>189</v>
      </c>
      <c r="E7" s="6" t="s">
        <v>190</v>
      </c>
      <c r="F7" s="243"/>
      <c r="G7" s="243"/>
      <c r="H7" s="232"/>
      <c r="I7" s="36"/>
    </row>
    <row r="8" spans="1:9" x14ac:dyDescent="0.25">
      <c r="A8" s="237" t="s">
        <v>52</v>
      </c>
      <c r="B8" s="231" t="s">
        <v>11</v>
      </c>
      <c r="C8" s="29">
        <v>52</v>
      </c>
      <c r="D8" s="4" t="s">
        <v>184</v>
      </c>
      <c r="E8" s="5" t="s">
        <v>185</v>
      </c>
      <c r="F8" s="243"/>
      <c r="G8" s="243"/>
      <c r="H8" s="231" t="s">
        <v>45</v>
      </c>
      <c r="I8" s="34" t="s">
        <v>188</v>
      </c>
    </row>
    <row r="9" spans="1:9" ht="26.25" thickBot="1" x14ac:dyDescent="0.3">
      <c r="A9" s="238"/>
      <c r="B9" s="232"/>
      <c r="C9" s="30">
        <v>44</v>
      </c>
      <c r="D9" s="6" t="s">
        <v>189</v>
      </c>
      <c r="E9" s="6" t="s">
        <v>190</v>
      </c>
      <c r="F9" s="243"/>
      <c r="G9" s="232"/>
      <c r="H9" s="232"/>
      <c r="I9" s="35"/>
    </row>
    <row r="10" spans="1:9" ht="25.5" customHeight="1" x14ac:dyDescent="0.25">
      <c r="A10" s="229" t="s">
        <v>56</v>
      </c>
      <c r="B10" s="231" t="s">
        <v>11</v>
      </c>
      <c r="C10" s="29">
        <v>43</v>
      </c>
      <c r="D10" s="4" t="s">
        <v>192</v>
      </c>
      <c r="E10" s="32" t="s">
        <v>193</v>
      </c>
      <c r="F10" s="243"/>
      <c r="G10" s="4" t="s">
        <v>194</v>
      </c>
      <c r="H10" s="233" t="s">
        <v>45</v>
      </c>
      <c r="I10" s="227" t="s">
        <v>195</v>
      </c>
    </row>
    <row r="11" spans="1:9" ht="15.75" thickBot="1" x14ac:dyDescent="0.3">
      <c r="A11" s="230"/>
      <c r="B11" s="232"/>
      <c r="C11" s="30">
        <v>5</v>
      </c>
      <c r="D11" s="6" t="s">
        <v>196</v>
      </c>
      <c r="E11" s="33" t="s">
        <v>196</v>
      </c>
      <c r="F11" s="243"/>
      <c r="G11" s="33" t="s">
        <v>197</v>
      </c>
      <c r="H11" s="234"/>
      <c r="I11" s="228"/>
    </row>
    <row r="12" spans="1:9" ht="25.5" customHeight="1" x14ac:dyDescent="0.25">
      <c r="A12" s="229" t="s">
        <v>59</v>
      </c>
      <c r="B12" s="231" t="s">
        <v>11</v>
      </c>
      <c r="C12" s="29">
        <v>43</v>
      </c>
      <c r="D12" s="4" t="s">
        <v>192</v>
      </c>
      <c r="E12" s="32" t="s">
        <v>193</v>
      </c>
      <c r="F12" s="243"/>
      <c r="G12" s="4" t="s">
        <v>194</v>
      </c>
      <c r="H12" s="233" t="s">
        <v>45</v>
      </c>
      <c r="I12" s="227" t="s">
        <v>198</v>
      </c>
    </row>
    <row r="13" spans="1:9" ht="15.75" thickBot="1" x14ac:dyDescent="0.3">
      <c r="A13" s="230"/>
      <c r="B13" s="232"/>
      <c r="C13" s="30">
        <v>5</v>
      </c>
      <c r="D13" s="6" t="s">
        <v>196</v>
      </c>
      <c r="E13" s="33" t="s">
        <v>196</v>
      </c>
      <c r="F13" s="243"/>
      <c r="G13" s="33" t="s">
        <v>197</v>
      </c>
      <c r="H13" s="234"/>
      <c r="I13" s="228"/>
    </row>
    <row r="14" spans="1:9" ht="25.5" customHeight="1" x14ac:dyDescent="0.25">
      <c r="A14" s="229" t="s">
        <v>62</v>
      </c>
      <c r="B14" s="231" t="s">
        <v>11</v>
      </c>
      <c r="C14" s="29">
        <v>43</v>
      </c>
      <c r="D14" s="4" t="s">
        <v>192</v>
      </c>
      <c r="E14" s="32" t="s">
        <v>193</v>
      </c>
      <c r="F14" s="243"/>
      <c r="G14" s="4" t="s">
        <v>194</v>
      </c>
      <c r="H14" s="233" t="s">
        <v>45</v>
      </c>
      <c r="I14" s="227" t="s">
        <v>199</v>
      </c>
    </row>
    <row r="15" spans="1:9" ht="15.75" thickBot="1" x14ac:dyDescent="0.3">
      <c r="A15" s="230"/>
      <c r="B15" s="232"/>
      <c r="C15" s="30">
        <v>5</v>
      </c>
      <c r="D15" s="6" t="s">
        <v>196</v>
      </c>
      <c r="E15" s="33" t="s">
        <v>196</v>
      </c>
      <c r="F15" s="232"/>
      <c r="G15" s="33" t="s">
        <v>197</v>
      </c>
      <c r="H15" s="234"/>
      <c r="I15" s="228"/>
    </row>
  </sheetData>
  <mergeCells count="24">
    <mergeCell ref="A2:I2"/>
    <mergeCell ref="A8:A9"/>
    <mergeCell ref="A6:A7"/>
    <mergeCell ref="A4:A5"/>
    <mergeCell ref="H8:H9"/>
    <mergeCell ref="B8:B9"/>
    <mergeCell ref="H4:H5"/>
    <mergeCell ref="H6:H7"/>
    <mergeCell ref="B6:B7"/>
    <mergeCell ref="B4:B5"/>
    <mergeCell ref="F4:F15"/>
    <mergeCell ref="G4:G9"/>
    <mergeCell ref="A14:A15"/>
    <mergeCell ref="I14:I15"/>
    <mergeCell ref="B10:B11"/>
    <mergeCell ref="B12:B13"/>
    <mergeCell ref="I10:I11"/>
    <mergeCell ref="A12:A13"/>
    <mergeCell ref="I12:I13"/>
    <mergeCell ref="B14:B15"/>
    <mergeCell ref="H14:H15"/>
    <mergeCell ref="H12:H13"/>
    <mergeCell ref="A10:A11"/>
    <mergeCell ref="H10:H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25DDBB3886684E92BD500469413281" ma:contentTypeVersion="14" ma:contentTypeDescription="Crear nuevo documento." ma:contentTypeScope="" ma:versionID="300020f23f2eb998b571e201006896dc">
  <xsd:schema xmlns:xsd="http://www.w3.org/2001/XMLSchema" xmlns:xs="http://www.w3.org/2001/XMLSchema" xmlns:p="http://schemas.microsoft.com/office/2006/metadata/properties" xmlns:ns2="a5eceb43-adac-47a6-8fab-e12638e46eb0" xmlns:ns3="bf1d1327-f4aa-467d-aac4-1c4fc86d6357" targetNamespace="http://schemas.microsoft.com/office/2006/metadata/properties" ma:root="true" ma:fieldsID="433fdd4698ace83e269f8f4a8694850e" ns2:_="" ns3:_="">
    <xsd:import namespace="a5eceb43-adac-47a6-8fab-e12638e46eb0"/>
    <xsd:import namespace="bf1d1327-f4aa-467d-aac4-1c4fc86d63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ceb43-adac-47a6-8fab-e12638e46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c82bccc2-81de-48e5-8e7d-e3401e24a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d1327-f4aa-467d-aac4-1c4fc86d635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9ea9710-f007-4153-ab6c-e74f76a87945}" ma:internalName="TaxCatchAll" ma:showField="CatchAllData" ma:web="bf1d1327-f4aa-467d-aac4-1c4fc86d6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eceb43-adac-47a6-8fab-e12638e46eb0">
      <Terms xmlns="http://schemas.microsoft.com/office/infopath/2007/PartnerControls"/>
    </lcf76f155ced4ddcb4097134ff3c332f>
    <TaxCatchAll xmlns="bf1d1327-f4aa-467d-aac4-1c4fc86d635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3B0DEA-7F26-436E-BFB3-E13721408C2D}"/>
</file>

<file path=customXml/itemProps2.xml><?xml version="1.0" encoding="utf-8"?>
<ds:datastoreItem xmlns:ds="http://schemas.openxmlformats.org/officeDocument/2006/customXml" ds:itemID="{A085F9F7-9343-45C6-A25F-8D131B650CE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AAC3B66-2AC5-4030-8F43-1C571250B0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Header</vt:lpstr>
      <vt:lpstr>GroundData</vt:lpstr>
      <vt:lpstr>Summary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2023-05-10T14:27:27Z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0x010100D225DDBB3886684E92BD500469413281</vt:lpwstr>
  </property>
  <property fmtid="{D5CDD505-2E9C-101B-9397-08002B2CF9AE}" pid="3" name="AuthorIds_UIVersion_512">
    <vt:lpwstr>31</vt:lpwstr>
  </property>
</Properties>
</file>